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柞水县城镇公益性岗位四季度第一批岗位补贴表" sheetId="2" r:id="rId1"/>
  </sheets>
  <definedNames>
    <definedName name="_xlnm._FilterDatabase" localSheetId="0" hidden="1">'2022年柞水县城镇公益性岗位四季度第一批岗位补贴表'!$A$2:$H$132</definedName>
    <definedName name="_xlnm.Print_Titles" localSheetId="0">'2022年柞水县城镇公益性岗位四季度第一批岗位补贴表'!$3:$3</definedName>
  </definedNames>
  <calcPr calcId="144525" concurrentCalc="0"/>
</workbook>
</file>

<file path=xl/sharedStrings.xml><?xml version="1.0" encoding="utf-8"?>
<sst xmlns="http://schemas.openxmlformats.org/spreadsheetml/2006/main" count="313" uniqueCount="290">
  <si>
    <t>附件</t>
  </si>
  <si>
    <t>2022年柞水县城镇公益性岗位四季度第一批岗位补贴公示表</t>
  </si>
  <si>
    <t>序号</t>
  </si>
  <si>
    <t>姓名</t>
  </si>
  <si>
    <t>性别</t>
  </si>
  <si>
    <t>身份证号</t>
  </si>
  <si>
    <t>补贴标准(元)</t>
  </si>
  <si>
    <t>补贴金额（元）</t>
  </si>
  <si>
    <t>单位名称</t>
  </si>
  <si>
    <t>单位小计（元）</t>
  </si>
  <si>
    <t>刘振</t>
  </si>
  <si>
    <t>612527********0813</t>
  </si>
  <si>
    <t>中共柞水县委宣传部</t>
  </si>
  <si>
    <t>陈丽</t>
  </si>
  <si>
    <t>612527********0047</t>
  </si>
  <si>
    <t>柞水县总工会</t>
  </si>
  <si>
    <t>张晓琴</t>
  </si>
  <si>
    <t>612527********6425</t>
  </si>
  <si>
    <t>冯芬</t>
  </si>
  <si>
    <t>612527********6621</t>
  </si>
  <si>
    <t>蔡小丽</t>
  </si>
  <si>
    <t>612527********4021</t>
  </si>
  <si>
    <t>吴学霞</t>
  </si>
  <si>
    <t>612527********002X</t>
  </si>
  <si>
    <t>吴晓红</t>
  </si>
  <si>
    <t>612527********6627</t>
  </si>
  <si>
    <t>王小丽</t>
  </si>
  <si>
    <t>612527********3823</t>
  </si>
  <si>
    <t>谈茜茜</t>
  </si>
  <si>
    <t>612527********2620</t>
  </si>
  <si>
    <t>柞水县就业服务中心</t>
  </si>
  <si>
    <t>王菲</t>
  </si>
  <si>
    <t>612527********0424</t>
  </si>
  <si>
    <t>代富祥</t>
  </si>
  <si>
    <t>612527********0414</t>
  </si>
  <si>
    <t>柞水县卫生健康局</t>
  </si>
  <si>
    <t>郭天霞</t>
  </si>
  <si>
    <t>612527********1822</t>
  </si>
  <si>
    <t>简云波</t>
  </si>
  <si>
    <t>610402********0824</t>
  </si>
  <si>
    <t>阮娟</t>
  </si>
  <si>
    <t>612527********1825</t>
  </si>
  <si>
    <t>陕西牛背梁国家森林公园管理委员会</t>
  </si>
  <si>
    <t>任婷婷</t>
  </si>
  <si>
    <t>612527********3022</t>
  </si>
  <si>
    <t>邓宏楠</t>
  </si>
  <si>
    <t>612525********4810</t>
  </si>
  <si>
    <t>张小玲</t>
  </si>
  <si>
    <t>612527********2627</t>
  </si>
  <si>
    <t>柞水县残疾人联合会</t>
  </si>
  <si>
    <t>朱碧英</t>
  </si>
  <si>
    <t>612527********0827</t>
  </si>
  <si>
    <t>谈淑霞</t>
  </si>
  <si>
    <t>612527********2625</t>
  </si>
  <si>
    <t>王博</t>
  </si>
  <si>
    <t>612527********3011</t>
  </si>
  <si>
    <t>倪小艳</t>
  </si>
  <si>
    <t>612527********0426</t>
  </si>
  <si>
    <t>柞水县公安局交通管理大队</t>
  </si>
  <si>
    <t>童焱</t>
  </si>
  <si>
    <t>612527********001X</t>
  </si>
  <si>
    <t>王强</t>
  </si>
  <si>
    <t>612527********5617</t>
  </si>
  <si>
    <t>黄巧娜</t>
  </si>
  <si>
    <t>612527********0042</t>
  </si>
  <si>
    <t>柞水县人民医院</t>
  </si>
  <si>
    <t>杨晓莉</t>
  </si>
  <si>
    <t>612527********0023</t>
  </si>
  <si>
    <t>李帮柱</t>
  </si>
  <si>
    <t>612527********3818</t>
  </si>
  <si>
    <t>苏婷</t>
  </si>
  <si>
    <t>廖芹</t>
  </si>
  <si>
    <t>612527********302X</t>
  </si>
  <si>
    <t>柞水县职业中等专业学校</t>
  </si>
  <si>
    <t>朱大胜</t>
  </si>
  <si>
    <t>612527********3812</t>
  </si>
  <si>
    <t>中国共产党柞水县委员会党校</t>
  </si>
  <si>
    <t>熊莉</t>
  </si>
  <si>
    <t>612527********5621</t>
  </si>
  <si>
    <t>乾佑街道办事处迎春社区居民委员会</t>
  </si>
  <si>
    <t>龙  茜</t>
  </si>
  <si>
    <t>612527********6622</t>
  </si>
  <si>
    <t>柞水县营盘镇人民政府</t>
  </si>
  <si>
    <t>何来武</t>
  </si>
  <si>
    <t>612527********6817</t>
  </si>
  <si>
    <t>冯燕</t>
  </si>
  <si>
    <t>612526********8867</t>
  </si>
  <si>
    <t>柞水县下梁镇人民政府</t>
  </si>
  <si>
    <t>王兴云</t>
  </si>
  <si>
    <t>612526********0560</t>
  </si>
  <si>
    <t>彭小红</t>
  </si>
  <si>
    <t>612527********5624</t>
  </si>
  <si>
    <t>张霞</t>
  </si>
  <si>
    <t>612526********3764</t>
  </si>
  <si>
    <t>王飞</t>
  </si>
  <si>
    <t>370405********1812</t>
  </si>
  <si>
    <t>柞水县凤凰镇人民政府</t>
  </si>
  <si>
    <t>刘小燕</t>
  </si>
  <si>
    <t>612527********0442</t>
  </si>
  <si>
    <t>党淑莉</t>
  </si>
  <si>
    <t>杏坪中学</t>
  </si>
  <si>
    <t>童虎霞</t>
  </si>
  <si>
    <t>柞水县统计局</t>
  </si>
  <si>
    <t>孔小宁</t>
  </si>
  <si>
    <t>612527********1821</t>
  </si>
  <si>
    <t>代兵</t>
  </si>
  <si>
    <t>612527********0010</t>
  </si>
  <si>
    <t>郭阳</t>
  </si>
  <si>
    <t>程瑶</t>
  </si>
  <si>
    <t>612527********082x</t>
  </si>
  <si>
    <t>柞水县普查办</t>
  </si>
  <si>
    <t>夏臣慧</t>
  </si>
  <si>
    <t>612527********3827</t>
  </si>
  <si>
    <t>柞水县老年学学会</t>
  </si>
  <si>
    <t>王璐</t>
  </si>
  <si>
    <t>612527********0421</t>
  </si>
  <si>
    <t>柞水县人民政府办公室</t>
  </si>
  <si>
    <t>李  东</t>
  </si>
  <si>
    <t>卢翔</t>
  </si>
  <si>
    <t>612527********0417</t>
  </si>
  <si>
    <t>柞水县发展改革局</t>
  </si>
  <si>
    <t>高芳</t>
  </si>
  <si>
    <t>610624********0025</t>
  </si>
  <si>
    <t>潘道云</t>
  </si>
  <si>
    <t>柞水县非税收入管理局</t>
  </si>
  <si>
    <t>李玲</t>
  </si>
  <si>
    <t>612527********5643</t>
  </si>
  <si>
    <t>柞水县信访局</t>
  </si>
  <si>
    <t>王金秋</t>
  </si>
  <si>
    <t>毛淑静</t>
  </si>
  <si>
    <t>612525********4928</t>
  </si>
  <si>
    <t>柞水县体育运动学校</t>
  </si>
  <si>
    <t>李心荣</t>
  </si>
  <si>
    <t>612527********1824</t>
  </si>
  <si>
    <t>陈真</t>
  </si>
  <si>
    <t>张滨</t>
  </si>
  <si>
    <t>612527********0013</t>
  </si>
  <si>
    <t>杨楠</t>
  </si>
  <si>
    <t>612527********082X</t>
  </si>
  <si>
    <t>蒋立苗</t>
  </si>
  <si>
    <t>612527********0024</t>
  </si>
  <si>
    <t>柞水县乾佑街道办事处</t>
  </si>
  <si>
    <t>黑艳艳</t>
  </si>
  <si>
    <t>612527********0021</t>
  </si>
  <si>
    <t>徐松琴</t>
  </si>
  <si>
    <t>蔡克梅</t>
  </si>
  <si>
    <t>612527********4022</t>
  </si>
  <si>
    <t>孙瑜</t>
  </si>
  <si>
    <t>612527********2029</t>
  </si>
  <si>
    <t>罗金花</t>
  </si>
  <si>
    <t>柞水县民政局</t>
  </si>
  <si>
    <t>程芳琴</t>
  </si>
  <si>
    <t>詹丽</t>
  </si>
  <si>
    <t>612527********1829</t>
  </si>
  <si>
    <t>柞水县杏坪镇人民政府</t>
  </si>
  <si>
    <t>吴萌</t>
  </si>
  <si>
    <t>612527********4218</t>
  </si>
  <si>
    <t>詹绪阳</t>
  </si>
  <si>
    <t>612527********6414</t>
  </si>
  <si>
    <t>柞水县机关事务服务中心</t>
  </si>
  <si>
    <t>王维博</t>
  </si>
  <si>
    <t>612527********0429</t>
  </si>
  <si>
    <t>蒋小芳</t>
  </si>
  <si>
    <t>612527********0025</t>
  </si>
  <si>
    <t>余相埔</t>
  </si>
  <si>
    <t>612527********441X</t>
  </si>
  <si>
    <t>李小环</t>
  </si>
  <si>
    <t>612527********0427</t>
  </si>
  <si>
    <t>何佼南</t>
  </si>
  <si>
    <t>612527********5620</t>
  </si>
  <si>
    <t>张  嫚</t>
  </si>
  <si>
    <t>夏婷婷</t>
  </si>
  <si>
    <t>612527********0847</t>
  </si>
  <si>
    <t>兰碟</t>
  </si>
  <si>
    <t>612527********3027</t>
  </si>
  <si>
    <t>柞水县水利局</t>
  </si>
  <si>
    <t>汪腾</t>
  </si>
  <si>
    <t>612527********041X</t>
  </si>
  <si>
    <t>王凡</t>
  </si>
  <si>
    <t>612527********0428</t>
  </si>
  <si>
    <t>刘李英</t>
  </si>
  <si>
    <t>612527********0028</t>
  </si>
  <si>
    <t>代彬</t>
  </si>
  <si>
    <t>612527********0015</t>
  </si>
  <si>
    <t>樊远森</t>
  </si>
  <si>
    <t>柞水县财政局</t>
  </si>
  <si>
    <t>李小梅</t>
  </si>
  <si>
    <t>612527********0423</t>
  </si>
  <si>
    <t>李牧天</t>
  </si>
  <si>
    <t>612527********3814</t>
  </si>
  <si>
    <t>廖惠波</t>
  </si>
  <si>
    <t>612527********3849</t>
  </si>
  <si>
    <t>柞水县交通运输局</t>
  </si>
  <si>
    <t>熊丽</t>
  </si>
  <si>
    <t>陕西省柞水中学</t>
  </si>
  <si>
    <t>张永英</t>
  </si>
  <si>
    <t>612525********2684</t>
  </si>
  <si>
    <t>孟祥萍</t>
  </si>
  <si>
    <t>周长娥</t>
  </si>
  <si>
    <t>612527********5664</t>
  </si>
  <si>
    <t>郭娜</t>
  </si>
  <si>
    <t>612527********5629</t>
  </si>
  <si>
    <t>李开宁</t>
  </si>
  <si>
    <t>612527********0440</t>
  </si>
  <si>
    <t>柞水县城区第一小学</t>
  </si>
  <si>
    <t>刘荣山</t>
  </si>
  <si>
    <t>612527********6411</t>
  </si>
  <si>
    <t>柞水县林业局</t>
  </si>
  <si>
    <t>张美英</t>
  </si>
  <si>
    <t>612527********542X</t>
  </si>
  <si>
    <t>柞水县法院</t>
  </si>
  <si>
    <t>张燕</t>
  </si>
  <si>
    <t>612527********3028</t>
  </si>
  <si>
    <t>柞水县文化和旅游局</t>
  </si>
  <si>
    <t>胡盛娥</t>
  </si>
  <si>
    <t>柞水县慈善协会</t>
  </si>
  <si>
    <t>郑安梅</t>
  </si>
  <si>
    <t>612527********5640</t>
  </si>
  <si>
    <t>柞水县中医医院</t>
  </si>
  <si>
    <t>兰青青</t>
  </si>
  <si>
    <t>612527********3021</t>
  </si>
  <si>
    <t>柞水县红岩寺镇人民政府</t>
  </si>
  <si>
    <t>张顺成</t>
  </si>
  <si>
    <t>612527********3030</t>
  </si>
  <si>
    <t>周  园</t>
  </si>
  <si>
    <t>612527********4225</t>
  </si>
  <si>
    <t>柞水县经济贸易局</t>
  </si>
  <si>
    <t>黄  葳</t>
  </si>
  <si>
    <t>612527********1832</t>
  </si>
  <si>
    <t>潘  培</t>
  </si>
  <si>
    <t>李  鑫</t>
  </si>
  <si>
    <t>612527********1813</t>
  </si>
  <si>
    <t>范琛琛</t>
  </si>
  <si>
    <t>612527********1826</t>
  </si>
  <si>
    <t>柞水县妇女联合会</t>
  </si>
  <si>
    <t>桂  静</t>
  </si>
  <si>
    <t>612527********3225</t>
  </si>
  <si>
    <t>柞水县机关工委</t>
  </si>
  <si>
    <t>程正英</t>
  </si>
  <si>
    <t>612527********0443</t>
  </si>
  <si>
    <t>柞水县市场监督管理局</t>
  </si>
  <si>
    <t>周  婷</t>
  </si>
  <si>
    <t>曹东灵</t>
  </si>
  <si>
    <t>612527********2628</t>
  </si>
  <si>
    <t>王  垚</t>
  </si>
  <si>
    <t>包立萍</t>
  </si>
  <si>
    <t>612527********5625</t>
  </si>
  <si>
    <t>柞水县城区第一初级中学</t>
  </si>
  <si>
    <t>孔玉遥</t>
  </si>
  <si>
    <t>612527********1823</t>
  </si>
  <si>
    <t>樊思伽</t>
  </si>
  <si>
    <t>人社局</t>
  </si>
  <si>
    <t>徐孔仟</t>
  </si>
  <si>
    <t>612527********1831</t>
  </si>
  <si>
    <t>倪  娟</t>
  </si>
  <si>
    <t>612526********0028</t>
  </si>
  <si>
    <t>蔡佳</t>
  </si>
  <si>
    <t>柞水县融媒体中心</t>
  </si>
  <si>
    <t>李字武</t>
  </si>
  <si>
    <t>612527********4417</t>
  </si>
  <si>
    <t>张  娜</t>
  </si>
  <si>
    <t>612526********262X</t>
  </si>
  <si>
    <t>柞水县档案馆</t>
  </si>
  <si>
    <t>卢明炜</t>
  </si>
  <si>
    <t>612526********0064</t>
  </si>
  <si>
    <t>柞水县委督查办公室</t>
  </si>
  <si>
    <t>蔡景景</t>
  </si>
  <si>
    <t>612527********4028</t>
  </si>
  <si>
    <t>柞水县政务服务中心</t>
  </si>
  <si>
    <t>张玉蓉</t>
  </si>
  <si>
    <t>612527********4228</t>
  </si>
  <si>
    <t>樊凤琴</t>
  </si>
  <si>
    <t>612527********4026</t>
  </si>
  <si>
    <t>朱明武</t>
  </si>
  <si>
    <t>612527********341X</t>
  </si>
  <si>
    <t>柞水县老年大学</t>
  </si>
  <si>
    <t>黄英</t>
  </si>
  <si>
    <t>612522********5642</t>
  </si>
  <si>
    <t>中共柞水县委统战部</t>
  </si>
  <si>
    <t>李静</t>
  </si>
  <si>
    <t>612527********2025</t>
  </si>
  <si>
    <t>柞水县消防救援大队</t>
  </si>
  <si>
    <t>马馨</t>
  </si>
  <si>
    <t>陈家琴</t>
  </si>
  <si>
    <t>612527********1869</t>
  </si>
  <si>
    <t>柞水县溶洞景区管理处</t>
  </si>
  <si>
    <t>徐春荣</t>
  </si>
  <si>
    <t>612527********5426</t>
  </si>
  <si>
    <t>柞水县工商业联合会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</si>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</sst>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8">
    <font>
      <sz val="11"/>
      <color indexed="8"/>
      <name val="等线"/>
      <charset val="134"/>
      <scheme val="minor"/>
    </font>
    <font>
      <sz val="11"/>
      <color indexed="8"/>
      <name val="黑体"/>
      <charset val="134"/>
    </font>
    <font>
      <sz val="11"/>
      <color theme="8" tint="-0.25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4"/>
      <color indexed="8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color theme="8" tint="-0.25"/>
      <name val="等线"/>
      <charset val="134"/>
      <scheme val="minor"/>
    </font>
    <font>
      <sz val="12"/>
      <name val="宋体"/>
      <charset val="134"/>
    </font>
    <font>
      <sz val="12"/>
      <color indexed="8"/>
      <name val="等线"/>
      <charset val="134"/>
      <scheme val="minor"/>
    </font>
    <font>
      <sz val="12"/>
      <color rgb="FF0070C0"/>
      <name val="等线"/>
      <charset val="134"/>
      <scheme val="minor"/>
    </font>
    <font>
      <sz val="11"/>
      <color theme="8" tint="-0.25"/>
      <name val="宋体"/>
      <charset val="134"/>
    </font>
    <font>
      <sz val="12"/>
      <color theme="8" tint="-0.25"/>
      <name val="宋体"/>
      <charset val="134"/>
    </font>
    <font>
      <sz val="11"/>
      <name val="等线"/>
      <charset val="134"/>
      <scheme val="minor"/>
    </font>
    <font>
      <sz val="11"/>
      <color theme="8" tint="-0.25"/>
      <name val="仿宋"/>
      <charset val="134"/>
    </font>
    <font>
      <sz val="12"/>
      <color theme="8" tint="-0.25"/>
      <name val="仿宋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9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3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distributed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NumberForma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distributed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distributed" vertical="center"/>
    </xf>
    <xf numFmtId="0" fontId="15" fillId="2" borderId="1" xfId="0" applyNumberFormat="1" applyFont="1" applyFill="1" applyBorder="1" applyAlignment="1">
      <alignment horizontal="distributed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distributed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horizontal="distributed"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NumberForma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8月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view="pageBreakPreview" zoomScale="80" zoomScaleNormal="90" workbookViewId="0">
      <selection activeCell="M24" sqref="M24"/>
    </sheetView>
  </sheetViews>
  <sheetFormatPr defaultColWidth="9" defaultRowHeight="14.25" outlineLevelCol="7"/>
  <cols>
    <col min="1" max="1" width="5.78333333333333" style="8" customWidth="1"/>
    <col min="2" max="2" width="7.5" style="9" customWidth="1"/>
    <col min="3" max="3" width="5" style="10" customWidth="1"/>
    <col min="4" max="4" width="21.8083333333333" style="11" customWidth="1"/>
    <col min="5" max="5" width="11.075" style="12" customWidth="1"/>
    <col min="6" max="6" width="12.1833333333333" style="12" customWidth="1"/>
    <col min="7" max="7" width="39.6916666666667" style="13" customWidth="1"/>
    <col min="8" max="8" width="16.7166666666667" style="14" customWidth="1"/>
    <col min="9" max="16384" width="9" style="8"/>
  </cols>
  <sheetData>
    <row r="1" ht="34" customHeight="1" spans="1:8">
      <c r="A1" s="15" t="s">
        <v>0</v>
      </c>
      <c r="B1" s="16"/>
      <c r="C1" s="16"/>
      <c r="D1" s="16"/>
      <c r="E1" s="16"/>
      <c r="F1" s="16"/>
      <c r="G1" s="16"/>
      <c r="H1" s="16"/>
    </row>
    <row r="2" ht="55" customHeight="1" spans="1:8">
      <c r="A2" s="17" t="s">
        <v>1</v>
      </c>
      <c r="B2" s="18"/>
      <c r="C2" s="17"/>
      <c r="D2" s="17"/>
      <c r="E2" s="17"/>
      <c r="F2" s="17"/>
      <c r="G2" s="19"/>
      <c r="H2" s="20"/>
    </row>
    <row r="3" s="1" customFormat="1" ht="43" customHeight="1" spans="1:8">
      <c r="A3" s="21" t="s">
        <v>2</v>
      </c>
      <c r="B3" s="22" t="s">
        <v>3</v>
      </c>
      <c r="C3" s="21" t="s">
        <v>4</v>
      </c>
      <c r="D3" s="23" t="s">
        <v>5</v>
      </c>
      <c r="E3" s="24" t="s">
        <v>6</v>
      </c>
      <c r="F3" s="25" t="s">
        <v>7</v>
      </c>
      <c r="G3" s="26" t="s">
        <v>8</v>
      </c>
      <c r="H3" s="27" t="s">
        <v>9</v>
      </c>
    </row>
    <row r="4" s="2" customFormat="1" ht="15.75" spans="1:8">
      <c r="A4" s="28">
        <v>1</v>
      </c>
      <c r="B4" s="29" t="s">
        <v>10</v>
      </c>
      <c r="C4" s="28" t="str">
        <f>IF(OR(LEN(D:D)=15,LEN(D:D)=18),IF(MOD(MID(D:D,15,3)*1,2),"男","女"),#N/A)</f>
        <v>男</v>
      </c>
      <c r="D4" s="30" t="s">
        <v>11</v>
      </c>
      <c r="E4" s="28">
        <v>700</v>
      </c>
      <c r="F4" s="28">
        <f>E4*3</f>
        <v>2100</v>
      </c>
      <c r="G4" s="31" t="s">
        <v>12</v>
      </c>
      <c r="H4" s="32">
        <f>F4</f>
        <v>2100</v>
      </c>
    </row>
    <row r="5" s="2" customFormat="1" ht="15.75" spans="1:8">
      <c r="A5" s="28">
        <v>2</v>
      </c>
      <c r="B5" s="29" t="s">
        <v>13</v>
      </c>
      <c r="C5" s="28" t="str">
        <f>IF(OR(LEN(D:D)=15,LEN(D:D)=18),IF(MOD(MID(D:D,15,3)*1,2),"男","女"),#N/A)</f>
        <v>女</v>
      </c>
      <c r="D5" s="30" t="s">
        <v>14</v>
      </c>
      <c r="E5" s="28">
        <v>700</v>
      </c>
      <c r="F5" s="28">
        <f>E5*1</f>
        <v>700</v>
      </c>
      <c r="G5" s="33" t="s">
        <v>15</v>
      </c>
      <c r="H5" s="34">
        <f>SUM(F5:F11)</f>
        <v>13300</v>
      </c>
    </row>
    <row r="6" s="2" customFormat="1" ht="15.75" spans="1:8">
      <c r="A6" s="28">
        <v>3</v>
      </c>
      <c r="B6" s="29" t="s">
        <v>16</v>
      </c>
      <c r="C6" s="28" t="str">
        <f>IF(OR(LEN(D:D)=15,LEN(D:D)=18),IF(MOD(MID(D:D,15,3)*1,2),"男","女"),#N/A)</f>
        <v>女</v>
      </c>
      <c r="D6" s="30" t="s">
        <v>17</v>
      </c>
      <c r="E6" s="28">
        <v>700</v>
      </c>
      <c r="F6" s="28">
        <f t="shared" ref="F6:F11" si="0">E6*3</f>
        <v>2100</v>
      </c>
      <c r="G6" s="35"/>
      <c r="H6" s="36"/>
    </row>
    <row r="7" s="2" customFormat="1" ht="15.75" spans="1:8">
      <c r="A7" s="28">
        <v>4</v>
      </c>
      <c r="B7" s="29" t="s">
        <v>18</v>
      </c>
      <c r="C7" s="28" t="str">
        <f>IF(OR(LEN(D:D)=15,LEN(D:D)=18),IF(MOD(MID(D:D,15,3)*1,2),"男","女"),#N/A)</f>
        <v>女</v>
      </c>
      <c r="D7" s="30" t="s">
        <v>19</v>
      </c>
      <c r="E7" s="28">
        <v>700</v>
      </c>
      <c r="F7" s="28">
        <f t="shared" si="0"/>
        <v>2100</v>
      </c>
      <c r="G7" s="35"/>
      <c r="H7" s="36"/>
    </row>
    <row r="8" s="2" customFormat="1" ht="15.75" spans="1:8">
      <c r="A8" s="28">
        <v>5</v>
      </c>
      <c r="B8" s="29" t="s">
        <v>20</v>
      </c>
      <c r="C8" s="28" t="str">
        <f>IF(OR(LEN(D:D)=15,LEN(D:D)=18),IF(MOD(MID(D:D,15,3)*1,2),"男","女"),#N/A)</f>
        <v>女</v>
      </c>
      <c r="D8" s="37" t="s">
        <v>21</v>
      </c>
      <c r="E8" s="28">
        <v>700</v>
      </c>
      <c r="F8" s="28">
        <f t="shared" si="0"/>
        <v>2100</v>
      </c>
      <c r="G8" s="35"/>
      <c r="H8" s="36"/>
    </row>
    <row r="9" s="2" customFormat="1" ht="15.75" spans="1:8">
      <c r="A9" s="28">
        <v>6</v>
      </c>
      <c r="B9" s="29" t="s">
        <v>22</v>
      </c>
      <c r="C9" s="28" t="str">
        <f t="shared" ref="C9:C15" si="1">IF(OR(LEN(D:D)=15,LEN(D:D)=18),IF(MOD(MID(D:D,15,3)*1,2),"男","女"),#N/A)</f>
        <v>女</v>
      </c>
      <c r="D9" s="30" t="s">
        <v>23</v>
      </c>
      <c r="E9" s="28">
        <v>700</v>
      </c>
      <c r="F9" s="28">
        <f t="shared" si="0"/>
        <v>2100</v>
      </c>
      <c r="G9" s="35"/>
      <c r="H9" s="36"/>
    </row>
    <row r="10" s="2" customFormat="1" ht="15.75" spans="1:8">
      <c r="A10" s="28">
        <v>7</v>
      </c>
      <c r="B10" s="29" t="s">
        <v>24</v>
      </c>
      <c r="C10" s="28" t="str">
        <f t="shared" si="1"/>
        <v>女</v>
      </c>
      <c r="D10" s="30" t="s">
        <v>25</v>
      </c>
      <c r="E10" s="28">
        <v>700</v>
      </c>
      <c r="F10" s="28">
        <f t="shared" si="0"/>
        <v>2100</v>
      </c>
      <c r="G10" s="35"/>
      <c r="H10" s="36"/>
    </row>
    <row r="11" s="2" customFormat="1" ht="15.75" spans="1:8">
      <c r="A11" s="28">
        <v>8</v>
      </c>
      <c r="B11" s="29" t="s">
        <v>26</v>
      </c>
      <c r="C11" s="28" t="str">
        <f t="shared" si="1"/>
        <v>女</v>
      </c>
      <c r="D11" s="30" t="s">
        <v>27</v>
      </c>
      <c r="E11" s="28">
        <v>700</v>
      </c>
      <c r="F11" s="28">
        <f t="shared" si="0"/>
        <v>2100</v>
      </c>
      <c r="G11" s="38"/>
      <c r="H11" s="39"/>
    </row>
    <row r="12" s="2" customFormat="1" spans="1:8">
      <c r="A12" s="28">
        <v>9</v>
      </c>
      <c r="B12" s="29" t="s">
        <v>28</v>
      </c>
      <c r="C12" s="28" t="str">
        <f t="shared" si="1"/>
        <v>女</v>
      </c>
      <c r="D12" s="40" t="s">
        <v>29</v>
      </c>
      <c r="E12" s="41">
        <v>700</v>
      </c>
      <c r="F12" s="41">
        <v>2100</v>
      </c>
      <c r="G12" s="42" t="s">
        <v>30</v>
      </c>
      <c r="H12" s="43">
        <f>SUM(F12:F13)</f>
        <v>3500</v>
      </c>
    </row>
    <row r="13" s="2" customFormat="1" ht="15.75" spans="1:8">
      <c r="A13" s="28">
        <v>10</v>
      </c>
      <c r="B13" s="29" t="s">
        <v>31</v>
      </c>
      <c r="C13" s="28" t="str">
        <f t="shared" si="1"/>
        <v>女</v>
      </c>
      <c r="D13" s="30" t="s">
        <v>32</v>
      </c>
      <c r="E13" s="28">
        <v>700</v>
      </c>
      <c r="F13" s="28">
        <f>E13*2</f>
        <v>1400</v>
      </c>
      <c r="G13" s="44"/>
      <c r="H13" s="45"/>
    </row>
    <row r="14" s="2" customFormat="1" ht="15.75" spans="1:8">
      <c r="A14" s="28">
        <v>11</v>
      </c>
      <c r="B14" s="29" t="s">
        <v>33</v>
      </c>
      <c r="C14" s="28" t="str">
        <f t="shared" si="1"/>
        <v>男</v>
      </c>
      <c r="D14" s="30" t="s">
        <v>34</v>
      </c>
      <c r="E14" s="28">
        <v>700</v>
      </c>
      <c r="F14" s="28">
        <f t="shared" ref="F14:F26" si="2">E14*3</f>
        <v>2100</v>
      </c>
      <c r="G14" s="35" t="s">
        <v>35</v>
      </c>
      <c r="H14" s="36">
        <f>SUM(F14:F16)</f>
        <v>6300</v>
      </c>
    </row>
    <row r="15" s="2" customFormat="1" ht="15.75" spans="1:8">
      <c r="A15" s="28">
        <v>12</v>
      </c>
      <c r="B15" s="29" t="s">
        <v>36</v>
      </c>
      <c r="C15" s="28" t="str">
        <f t="shared" si="1"/>
        <v>女</v>
      </c>
      <c r="D15" s="30" t="s">
        <v>37</v>
      </c>
      <c r="E15" s="28">
        <v>700</v>
      </c>
      <c r="F15" s="28">
        <f t="shared" si="2"/>
        <v>2100</v>
      </c>
      <c r="G15" s="35"/>
      <c r="H15" s="36"/>
    </row>
    <row r="16" s="2" customFormat="1" ht="15.75" spans="1:8">
      <c r="A16" s="28">
        <v>13</v>
      </c>
      <c r="B16" s="29" t="s">
        <v>38</v>
      </c>
      <c r="C16" s="28" t="str">
        <f t="shared" ref="C16:C25" si="3">IF(OR(LEN(D:D)=15,LEN(D:D)=18),IF(MOD(MID(D:D,15,3)*1,2),"男","女"),#N/A)</f>
        <v>女</v>
      </c>
      <c r="D16" s="46" t="s">
        <v>39</v>
      </c>
      <c r="E16" s="28">
        <v>700</v>
      </c>
      <c r="F16" s="28">
        <f t="shared" si="2"/>
        <v>2100</v>
      </c>
      <c r="G16" s="38"/>
      <c r="H16" s="39"/>
    </row>
    <row r="17" s="2" customFormat="1" ht="15" customHeight="1" spans="1:8">
      <c r="A17" s="28">
        <v>14</v>
      </c>
      <c r="B17" s="29" t="s">
        <v>40</v>
      </c>
      <c r="C17" s="28" t="str">
        <f t="shared" si="3"/>
        <v>女</v>
      </c>
      <c r="D17" s="30" t="s">
        <v>41</v>
      </c>
      <c r="E17" s="28">
        <v>700</v>
      </c>
      <c r="F17" s="28">
        <f t="shared" si="2"/>
        <v>2100</v>
      </c>
      <c r="G17" s="33" t="s">
        <v>42</v>
      </c>
      <c r="H17" s="34">
        <f>SUM(F17:F19)</f>
        <v>6300</v>
      </c>
    </row>
    <row r="18" s="2" customFormat="1" ht="15.75" spans="1:8">
      <c r="A18" s="28">
        <v>15</v>
      </c>
      <c r="B18" s="29" t="s">
        <v>43</v>
      </c>
      <c r="C18" s="28" t="str">
        <f t="shared" si="3"/>
        <v>女</v>
      </c>
      <c r="D18" s="30" t="s">
        <v>44</v>
      </c>
      <c r="E18" s="28">
        <v>700</v>
      </c>
      <c r="F18" s="28">
        <f t="shared" si="2"/>
        <v>2100</v>
      </c>
      <c r="G18" s="35"/>
      <c r="H18" s="36"/>
    </row>
    <row r="19" s="2" customFormat="1" ht="15.75" spans="1:8">
      <c r="A19" s="28">
        <v>16</v>
      </c>
      <c r="B19" s="29" t="s">
        <v>45</v>
      </c>
      <c r="C19" s="28" t="str">
        <f t="shared" si="3"/>
        <v>男</v>
      </c>
      <c r="D19" s="30" t="s">
        <v>46</v>
      </c>
      <c r="E19" s="28">
        <v>700</v>
      </c>
      <c r="F19" s="28">
        <f t="shared" si="2"/>
        <v>2100</v>
      </c>
      <c r="G19" s="38"/>
      <c r="H19" s="39"/>
    </row>
    <row r="20" s="2" customFormat="1" ht="15.75" spans="1:8">
      <c r="A20" s="28">
        <v>17</v>
      </c>
      <c r="B20" s="29" t="s">
        <v>47</v>
      </c>
      <c r="C20" s="28" t="str">
        <f t="shared" si="3"/>
        <v>女</v>
      </c>
      <c r="D20" s="30" t="s">
        <v>48</v>
      </c>
      <c r="E20" s="28">
        <v>1522.5</v>
      </c>
      <c r="F20" s="28">
        <f t="shared" si="2"/>
        <v>4567.5</v>
      </c>
      <c r="G20" s="35" t="s">
        <v>49</v>
      </c>
      <c r="H20" s="36">
        <f>SUM(F20:F23)</f>
        <v>18270</v>
      </c>
    </row>
    <row r="21" s="2" customFormat="1" ht="15.75" spans="1:8">
      <c r="A21" s="28">
        <v>18</v>
      </c>
      <c r="B21" s="29" t="s">
        <v>50</v>
      </c>
      <c r="C21" s="28" t="str">
        <f t="shared" si="3"/>
        <v>女</v>
      </c>
      <c r="D21" s="30" t="s">
        <v>51</v>
      </c>
      <c r="E21" s="28">
        <v>1522.5</v>
      </c>
      <c r="F21" s="28">
        <f t="shared" si="2"/>
        <v>4567.5</v>
      </c>
      <c r="G21" s="35"/>
      <c r="H21" s="36"/>
    </row>
    <row r="22" s="2" customFormat="1" ht="15.75" spans="1:8">
      <c r="A22" s="28">
        <v>19</v>
      </c>
      <c r="B22" s="29" t="s">
        <v>52</v>
      </c>
      <c r="C22" s="28" t="str">
        <f t="shared" si="3"/>
        <v>女</v>
      </c>
      <c r="D22" s="30" t="s">
        <v>53</v>
      </c>
      <c r="E22" s="28">
        <v>1522.5</v>
      </c>
      <c r="F22" s="28">
        <f t="shared" si="2"/>
        <v>4567.5</v>
      </c>
      <c r="G22" s="35"/>
      <c r="H22" s="36"/>
    </row>
    <row r="23" s="2" customFormat="1" ht="15.75" spans="1:8">
      <c r="A23" s="28">
        <v>20</v>
      </c>
      <c r="B23" s="29" t="s">
        <v>54</v>
      </c>
      <c r="C23" s="28" t="str">
        <f t="shared" si="3"/>
        <v>男</v>
      </c>
      <c r="D23" s="30" t="s">
        <v>55</v>
      </c>
      <c r="E23" s="28">
        <v>1522.5</v>
      </c>
      <c r="F23" s="28">
        <f t="shared" si="2"/>
        <v>4567.5</v>
      </c>
      <c r="G23" s="35"/>
      <c r="H23" s="36"/>
    </row>
    <row r="24" s="3" customFormat="1" ht="15.75" spans="1:8">
      <c r="A24" s="28">
        <v>21</v>
      </c>
      <c r="B24" s="47" t="s">
        <v>56</v>
      </c>
      <c r="C24" s="28" t="str">
        <f t="shared" si="3"/>
        <v>女</v>
      </c>
      <c r="D24" s="48" t="s">
        <v>57</v>
      </c>
      <c r="E24" s="41">
        <v>1522.5</v>
      </c>
      <c r="F24" s="41">
        <f t="shared" si="2"/>
        <v>4567.5</v>
      </c>
      <c r="G24" s="42" t="s">
        <v>58</v>
      </c>
      <c r="H24" s="43">
        <f>SUM(F24:F26)</f>
        <v>13702.5</v>
      </c>
    </row>
    <row r="25" s="4" customFormat="1" ht="15.75" spans="1:8">
      <c r="A25" s="28">
        <v>22</v>
      </c>
      <c r="B25" s="47" t="s">
        <v>59</v>
      </c>
      <c r="C25" s="28" t="str">
        <f t="shared" si="3"/>
        <v>男</v>
      </c>
      <c r="D25" s="48" t="s">
        <v>60</v>
      </c>
      <c r="E25" s="41">
        <v>1522.5</v>
      </c>
      <c r="F25" s="41">
        <f t="shared" si="2"/>
        <v>4567.5</v>
      </c>
      <c r="G25" s="49"/>
      <c r="H25" s="50"/>
    </row>
    <row r="26" s="4" customFormat="1" ht="15.75" spans="1:8">
      <c r="A26" s="28">
        <v>23</v>
      </c>
      <c r="B26" s="47" t="s">
        <v>61</v>
      </c>
      <c r="C26" s="28" t="str">
        <f t="shared" ref="C26:C40" si="4">IF(OR(LEN(D:D)=15,LEN(D:D)=18),IF(MOD(MID(D:D,15,3)*1,2),"男","女"),#N/A)</f>
        <v>男</v>
      </c>
      <c r="D26" s="48" t="s">
        <v>62</v>
      </c>
      <c r="E26" s="41">
        <v>1522.5</v>
      </c>
      <c r="F26" s="41">
        <f t="shared" si="2"/>
        <v>4567.5</v>
      </c>
      <c r="G26" s="44"/>
      <c r="H26" s="45"/>
    </row>
    <row r="27" s="4" customFormat="1" ht="15.75" spans="1:8">
      <c r="A27" s="28">
        <v>24</v>
      </c>
      <c r="B27" s="51" t="s">
        <v>63</v>
      </c>
      <c r="C27" s="28" t="str">
        <f t="shared" si="4"/>
        <v>女</v>
      </c>
      <c r="D27" s="52" t="s">
        <v>64</v>
      </c>
      <c r="E27" s="53">
        <v>1522.5</v>
      </c>
      <c r="F27" s="53">
        <f>E27*2</f>
        <v>3045</v>
      </c>
      <c r="G27" s="54" t="s">
        <v>65</v>
      </c>
      <c r="H27" s="55">
        <f>SUM(F27:F30)</f>
        <v>16747.5</v>
      </c>
    </row>
    <row r="28" s="4" customFormat="1" ht="15.75" spans="1:8">
      <c r="A28" s="28">
        <v>25</v>
      </c>
      <c r="B28" s="51" t="s">
        <v>66</v>
      </c>
      <c r="C28" s="28" t="str">
        <f t="shared" si="4"/>
        <v>女</v>
      </c>
      <c r="D28" s="52" t="s">
        <v>67</v>
      </c>
      <c r="E28" s="53">
        <v>1522.5</v>
      </c>
      <c r="F28" s="41">
        <f t="shared" ref="F28:F35" si="5">E28*3</f>
        <v>4567.5</v>
      </c>
      <c r="G28" s="54"/>
      <c r="H28" s="55"/>
    </row>
    <row r="29" s="2" customFormat="1" ht="15.75" spans="1:8">
      <c r="A29" s="28">
        <v>26</v>
      </c>
      <c r="B29" s="51" t="s">
        <v>68</v>
      </c>
      <c r="C29" s="28" t="str">
        <f t="shared" si="4"/>
        <v>男</v>
      </c>
      <c r="D29" s="52" t="s">
        <v>69</v>
      </c>
      <c r="E29" s="53">
        <v>1522.5</v>
      </c>
      <c r="F29" s="41">
        <f t="shared" si="5"/>
        <v>4567.5</v>
      </c>
      <c r="G29" s="54"/>
      <c r="H29" s="55"/>
    </row>
    <row r="30" s="2" customFormat="1" ht="15.75" spans="1:8">
      <c r="A30" s="28">
        <v>27</v>
      </c>
      <c r="B30" s="51" t="s">
        <v>70</v>
      </c>
      <c r="C30" s="28" t="str">
        <f t="shared" si="4"/>
        <v>女</v>
      </c>
      <c r="D30" s="52" t="s">
        <v>23</v>
      </c>
      <c r="E30" s="53">
        <v>1522.5</v>
      </c>
      <c r="F30" s="41">
        <f t="shared" si="5"/>
        <v>4567.5</v>
      </c>
      <c r="G30" s="56"/>
      <c r="H30" s="57"/>
    </row>
    <row r="31" s="2" customFormat="1" ht="15.75" spans="1:8">
      <c r="A31" s="28">
        <v>28</v>
      </c>
      <c r="B31" s="29" t="s">
        <v>71</v>
      </c>
      <c r="C31" s="28" t="str">
        <f t="shared" si="4"/>
        <v>女</v>
      </c>
      <c r="D31" s="30" t="s">
        <v>72</v>
      </c>
      <c r="E31" s="28">
        <v>1522.5</v>
      </c>
      <c r="F31" s="41">
        <f t="shared" si="5"/>
        <v>4567.5</v>
      </c>
      <c r="G31" s="58" t="s">
        <v>73</v>
      </c>
      <c r="H31" s="32">
        <f>SUM(F31)</f>
        <v>4567.5</v>
      </c>
    </row>
    <row r="32" s="5" customFormat="1" ht="15.75" spans="1:8">
      <c r="A32" s="28">
        <v>29</v>
      </c>
      <c r="B32" s="29" t="s">
        <v>74</v>
      </c>
      <c r="C32" s="28" t="str">
        <f t="shared" si="4"/>
        <v>男</v>
      </c>
      <c r="D32" s="59" t="s">
        <v>75</v>
      </c>
      <c r="E32" s="28">
        <v>1522.5</v>
      </c>
      <c r="F32" s="41">
        <f t="shared" si="5"/>
        <v>4567.5</v>
      </c>
      <c r="G32" s="38" t="s">
        <v>76</v>
      </c>
      <c r="H32" s="39">
        <f>SUM(F32)</f>
        <v>4567.5</v>
      </c>
    </row>
    <row r="33" s="5" customFormat="1" ht="15.75" spans="1:8">
      <c r="A33" s="28">
        <v>30</v>
      </c>
      <c r="B33" s="29" t="s">
        <v>77</v>
      </c>
      <c r="C33" s="28" t="str">
        <f t="shared" si="4"/>
        <v>女</v>
      </c>
      <c r="D33" s="30" t="s">
        <v>78</v>
      </c>
      <c r="E33" s="28">
        <v>1522.5</v>
      </c>
      <c r="F33" s="28">
        <f t="shared" si="5"/>
        <v>4567.5</v>
      </c>
      <c r="G33" s="58" t="s">
        <v>79</v>
      </c>
      <c r="H33" s="32">
        <f>SUM(F33)</f>
        <v>4567.5</v>
      </c>
    </row>
    <row r="34" s="2" customFormat="1" ht="15.75" spans="1:8">
      <c r="A34" s="28">
        <v>31</v>
      </c>
      <c r="B34" s="47" t="s">
        <v>80</v>
      </c>
      <c r="C34" s="28" t="str">
        <f t="shared" si="4"/>
        <v>女</v>
      </c>
      <c r="D34" s="48" t="s">
        <v>81</v>
      </c>
      <c r="E34" s="41">
        <v>700</v>
      </c>
      <c r="F34" s="28">
        <f t="shared" si="5"/>
        <v>2100</v>
      </c>
      <c r="G34" s="33" t="s">
        <v>82</v>
      </c>
      <c r="H34" s="34">
        <f>SUM(F34:F35)</f>
        <v>6667.5</v>
      </c>
    </row>
    <row r="35" s="2" customFormat="1" ht="15.75" spans="1:8">
      <c r="A35" s="28">
        <v>32</v>
      </c>
      <c r="B35" s="47" t="s">
        <v>83</v>
      </c>
      <c r="C35" s="28" t="str">
        <f t="shared" si="4"/>
        <v>男</v>
      </c>
      <c r="D35" s="48" t="s">
        <v>84</v>
      </c>
      <c r="E35" s="41">
        <v>1522.5</v>
      </c>
      <c r="F35" s="28">
        <f t="shared" si="5"/>
        <v>4567.5</v>
      </c>
      <c r="G35" s="38"/>
      <c r="H35" s="39"/>
    </row>
    <row r="36" s="2" customFormat="1" ht="15.75" spans="1:8">
      <c r="A36" s="28">
        <v>33</v>
      </c>
      <c r="B36" s="29" t="s">
        <v>85</v>
      </c>
      <c r="C36" s="28" t="str">
        <f t="shared" si="4"/>
        <v>女</v>
      </c>
      <c r="D36" s="30" t="s">
        <v>86</v>
      </c>
      <c r="E36" s="28">
        <v>1522.5</v>
      </c>
      <c r="F36" s="41">
        <f t="shared" ref="F36:F53" si="6">E36*3</f>
        <v>4567.5</v>
      </c>
      <c r="G36" s="33" t="s">
        <v>87</v>
      </c>
      <c r="H36" s="34">
        <f>SUM(F36:F39)</f>
        <v>18270</v>
      </c>
    </row>
    <row r="37" s="2" customFormat="1" ht="15.75" spans="1:8">
      <c r="A37" s="28">
        <v>34</v>
      </c>
      <c r="B37" s="29" t="s">
        <v>88</v>
      </c>
      <c r="C37" s="28" t="str">
        <f t="shared" si="4"/>
        <v>女</v>
      </c>
      <c r="D37" s="30" t="s">
        <v>89</v>
      </c>
      <c r="E37" s="28">
        <v>1522.5</v>
      </c>
      <c r="F37" s="41">
        <f t="shared" si="6"/>
        <v>4567.5</v>
      </c>
      <c r="G37" s="35"/>
      <c r="H37" s="36"/>
    </row>
    <row r="38" s="4" customFormat="1" ht="14" customHeight="1" spans="1:8">
      <c r="A38" s="28">
        <v>35</v>
      </c>
      <c r="B38" s="29" t="s">
        <v>90</v>
      </c>
      <c r="C38" s="28" t="str">
        <f t="shared" si="4"/>
        <v>女</v>
      </c>
      <c r="D38" s="30" t="s">
        <v>91</v>
      </c>
      <c r="E38" s="28">
        <v>1522.5</v>
      </c>
      <c r="F38" s="41">
        <f t="shared" si="6"/>
        <v>4567.5</v>
      </c>
      <c r="G38" s="35"/>
      <c r="H38" s="36"/>
    </row>
    <row r="39" s="4" customFormat="1" spans="1:8">
      <c r="A39" s="28">
        <v>36</v>
      </c>
      <c r="B39" s="60" t="s">
        <v>92</v>
      </c>
      <c r="C39" s="28" t="str">
        <f t="shared" si="4"/>
        <v>女</v>
      </c>
      <c r="D39" s="61" t="s">
        <v>93</v>
      </c>
      <c r="E39" s="28">
        <v>1522.5</v>
      </c>
      <c r="F39" s="41">
        <f t="shared" si="6"/>
        <v>4567.5</v>
      </c>
      <c r="G39" s="35"/>
      <c r="H39" s="36"/>
    </row>
    <row r="40" s="2" customFormat="1" ht="15.75" spans="1:8">
      <c r="A40" s="28">
        <v>37</v>
      </c>
      <c r="B40" s="51" t="s">
        <v>94</v>
      </c>
      <c r="C40" s="28" t="str">
        <f t="shared" si="4"/>
        <v>男</v>
      </c>
      <c r="D40" s="52" t="s">
        <v>95</v>
      </c>
      <c r="E40" s="53">
        <v>1522.5</v>
      </c>
      <c r="F40" s="41">
        <f t="shared" si="6"/>
        <v>4567.5</v>
      </c>
      <c r="G40" s="62" t="s">
        <v>96</v>
      </c>
      <c r="H40" s="63">
        <f>SUM(F40:F41)</f>
        <v>9135</v>
      </c>
    </row>
    <row r="41" s="2" customFormat="1" ht="15.75" spans="1:8">
      <c r="A41" s="28">
        <v>38</v>
      </c>
      <c r="B41" s="51" t="s">
        <v>97</v>
      </c>
      <c r="C41" s="28" t="str">
        <f t="shared" ref="C41:C56" si="7">IF(OR(LEN(D:D)=15,LEN(D:D)=18),IF(MOD(MID(D:D,15,3)*1,2),"男","女"),#N/A)</f>
        <v>女</v>
      </c>
      <c r="D41" s="52" t="s">
        <v>98</v>
      </c>
      <c r="E41" s="53">
        <v>1522.5</v>
      </c>
      <c r="F41" s="41">
        <f t="shared" si="6"/>
        <v>4567.5</v>
      </c>
      <c r="G41" s="56"/>
      <c r="H41" s="57"/>
    </row>
    <row r="42" s="2" customFormat="1" ht="15.75" spans="1:8">
      <c r="A42" s="28">
        <v>39</v>
      </c>
      <c r="B42" s="29" t="s">
        <v>99</v>
      </c>
      <c r="C42" s="28" t="str">
        <f t="shared" si="7"/>
        <v>女</v>
      </c>
      <c r="D42" s="30" t="s">
        <v>41</v>
      </c>
      <c r="E42" s="28">
        <v>1522.5</v>
      </c>
      <c r="F42" s="41">
        <f t="shared" si="6"/>
        <v>4567.5</v>
      </c>
      <c r="G42" s="38" t="s">
        <v>100</v>
      </c>
      <c r="H42" s="39">
        <f>SUM(F42)</f>
        <v>4567.5</v>
      </c>
    </row>
    <row r="43" s="4" customFormat="1" ht="15.75" spans="1:8">
      <c r="A43" s="28">
        <v>40</v>
      </c>
      <c r="B43" s="47" t="s">
        <v>101</v>
      </c>
      <c r="C43" s="28" t="str">
        <f t="shared" si="7"/>
        <v>女</v>
      </c>
      <c r="D43" s="48" t="s">
        <v>91</v>
      </c>
      <c r="E43" s="41">
        <v>700</v>
      </c>
      <c r="F43" s="28">
        <f t="shared" si="6"/>
        <v>2100</v>
      </c>
      <c r="G43" s="42" t="s">
        <v>102</v>
      </c>
      <c r="H43" s="43">
        <f>SUM(F43:F46)</f>
        <v>8400</v>
      </c>
    </row>
    <row r="44" s="4" customFormat="1" ht="15.75" spans="1:8">
      <c r="A44" s="28">
        <v>41</v>
      </c>
      <c r="B44" s="47" t="s">
        <v>103</v>
      </c>
      <c r="C44" s="28" t="str">
        <f t="shared" si="7"/>
        <v>女</v>
      </c>
      <c r="D44" s="48" t="s">
        <v>104</v>
      </c>
      <c r="E44" s="41">
        <v>700</v>
      </c>
      <c r="F44" s="28">
        <f t="shared" si="6"/>
        <v>2100</v>
      </c>
      <c r="G44" s="49"/>
      <c r="H44" s="50"/>
    </row>
    <row r="45" s="2" customFormat="1" ht="15.75" spans="1:8">
      <c r="A45" s="28">
        <v>42</v>
      </c>
      <c r="B45" s="51" t="s">
        <v>105</v>
      </c>
      <c r="C45" s="28" t="str">
        <f t="shared" si="7"/>
        <v>男</v>
      </c>
      <c r="D45" s="52" t="s">
        <v>106</v>
      </c>
      <c r="E45" s="53">
        <v>700</v>
      </c>
      <c r="F45" s="28">
        <f t="shared" si="6"/>
        <v>2100</v>
      </c>
      <c r="G45" s="49"/>
      <c r="H45" s="50"/>
    </row>
    <row r="46" s="2" customFormat="1" ht="15.75" spans="1:8">
      <c r="A46" s="28">
        <v>43</v>
      </c>
      <c r="B46" s="51" t="s">
        <v>107</v>
      </c>
      <c r="C46" s="28" t="str">
        <f t="shared" si="7"/>
        <v>男</v>
      </c>
      <c r="D46" s="52" t="s">
        <v>106</v>
      </c>
      <c r="E46" s="53">
        <v>700</v>
      </c>
      <c r="F46" s="28">
        <f t="shared" si="6"/>
        <v>2100</v>
      </c>
      <c r="G46" s="44"/>
      <c r="H46" s="45"/>
    </row>
    <row r="47" s="2" customFormat="1" ht="15.75" spans="1:8">
      <c r="A47" s="28">
        <v>44</v>
      </c>
      <c r="B47" s="29" t="s">
        <v>108</v>
      </c>
      <c r="C47" s="28" t="str">
        <f t="shared" si="7"/>
        <v>女</v>
      </c>
      <c r="D47" s="30" t="s">
        <v>109</v>
      </c>
      <c r="E47" s="28">
        <v>700</v>
      </c>
      <c r="F47" s="28">
        <f t="shared" si="6"/>
        <v>2100</v>
      </c>
      <c r="G47" s="58" t="s">
        <v>110</v>
      </c>
      <c r="H47" s="32">
        <f>SUM(F47)</f>
        <v>2100</v>
      </c>
    </row>
    <row r="48" s="6" customFormat="1" ht="15.75" spans="1:8">
      <c r="A48" s="28">
        <v>45</v>
      </c>
      <c r="B48" s="29" t="s">
        <v>111</v>
      </c>
      <c r="C48" s="28" t="str">
        <f t="shared" si="7"/>
        <v>女</v>
      </c>
      <c r="D48" s="30" t="s">
        <v>112</v>
      </c>
      <c r="E48" s="28">
        <v>1522.5</v>
      </c>
      <c r="F48" s="41">
        <f t="shared" si="6"/>
        <v>4567.5</v>
      </c>
      <c r="G48" s="58" t="s">
        <v>113</v>
      </c>
      <c r="H48" s="32">
        <f>SUM(F48)</f>
        <v>4567.5</v>
      </c>
    </row>
    <row r="49" s="2" customFormat="1" spans="1:8">
      <c r="A49" s="28">
        <v>46</v>
      </c>
      <c r="B49" s="60" t="s">
        <v>114</v>
      </c>
      <c r="C49" s="28" t="str">
        <f t="shared" si="7"/>
        <v>女</v>
      </c>
      <c r="D49" s="61" t="s">
        <v>115</v>
      </c>
      <c r="E49" s="28">
        <v>700</v>
      </c>
      <c r="F49" s="28">
        <f t="shared" si="6"/>
        <v>2100</v>
      </c>
      <c r="G49" s="33" t="s">
        <v>116</v>
      </c>
      <c r="H49" s="34">
        <f>SUM(F49:F50)</f>
        <v>6667.5</v>
      </c>
    </row>
    <row r="50" s="2" customFormat="1" ht="15.75" spans="1:8">
      <c r="A50" s="28">
        <v>47</v>
      </c>
      <c r="B50" s="47" t="s">
        <v>117</v>
      </c>
      <c r="C50" s="28" t="str">
        <f t="shared" si="7"/>
        <v>男</v>
      </c>
      <c r="D50" s="48" t="s">
        <v>60</v>
      </c>
      <c r="E50" s="41">
        <v>1522.5</v>
      </c>
      <c r="F50" s="28">
        <f t="shared" si="6"/>
        <v>4567.5</v>
      </c>
      <c r="G50" s="38"/>
      <c r="H50" s="39"/>
    </row>
    <row r="51" s="2" customFormat="1" ht="15.75" spans="1:8">
      <c r="A51" s="28">
        <v>48</v>
      </c>
      <c r="B51" s="29" t="s">
        <v>118</v>
      </c>
      <c r="C51" s="28" t="str">
        <f t="shared" si="7"/>
        <v>男</v>
      </c>
      <c r="D51" s="30" t="s">
        <v>119</v>
      </c>
      <c r="E51" s="28">
        <v>700</v>
      </c>
      <c r="F51" s="28">
        <f t="shared" si="6"/>
        <v>2100</v>
      </c>
      <c r="G51" s="33" t="s">
        <v>120</v>
      </c>
      <c r="H51" s="34">
        <f>SUM(F51:F52)</f>
        <v>4200</v>
      </c>
    </row>
    <row r="52" s="3" customFormat="1" ht="15.75" spans="1:8">
      <c r="A52" s="28">
        <v>49</v>
      </c>
      <c r="B52" s="29" t="s">
        <v>121</v>
      </c>
      <c r="C52" s="28" t="str">
        <f t="shared" si="7"/>
        <v>女</v>
      </c>
      <c r="D52" s="30" t="s">
        <v>122</v>
      </c>
      <c r="E52" s="28">
        <v>700</v>
      </c>
      <c r="F52" s="28">
        <f t="shared" si="6"/>
        <v>2100</v>
      </c>
      <c r="G52" s="38"/>
      <c r="H52" s="39"/>
    </row>
    <row r="53" s="3" customFormat="1" ht="15.75" spans="1:8">
      <c r="A53" s="28">
        <v>50</v>
      </c>
      <c r="B53" s="29" t="s">
        <v>123</v>
      </c>
      <c r="C53" s="28" t="str">
        <f t="shared" si="7"/>
        <v>女</v>
      </c>
      <c r="D53" s="64" t="s">
        <v>57</v>
      </c>
      <c r="E53" s="28">
        <v>700</v>
      </c>
      <c r="F53" s="28">
        <f t="shared" si="6"/>
        <v>2100</v>
      </c>
      <c r="G53" s="58" t="s">
        <v>124</v>
      </c>
      <c r="H53" s="32">
        <f>SUM(F53)</f>
        <v>2100</v>
      </c>
    </row>
    <row r="54" s="2" customFormat="1" ht="15.75" spans="1:8">
      <c r="A54" s="28">
        <v>51</v>
      </c>
      <c r="B54" s="47" t="s">
        <v>125</v>
      </c>
      <c r="C54" s="28" t="str">
        <f t="shared" si="7"/>
        <v>女</v>
      </c>
      <c r="D54" s="65" t="s">
        <v>126</v>
      </c>
      <c r="E54" s="41">
        <v>700</v>
      </c>
      <c r="F54" s="41">
        <f>E54*1</f>
        <v>700</v>
      </c>
      <c r="G54" s="42" t="s">
        <v>127</v>
      </c>
      <c r="H54" s="43">
        <f>SUM(F54:F55)</f>
        <v>2800</v>
      </c>
    </row>
    <row r="55" s="2" customFormat="1" ht="15.75" spans="1:8">
      <c r="A55" s="28">
        <v>52</v>
      </c>
      <c r="B55" s="47" t="s">
        <v>128</v>
      </c>
      <c r="C55" s="28" t="str">
        <f t="shared" si="7"/>
        <v>女</v>
      </c>
      <c r="D55" s="65" t="s">
        <v>67</v>
      </c>
      <c r="E55" s="41">
        <v>700</v>
      </c>
      <c r="F55" s="28">
        <f>E55*3</f>
        <v>2100</v>
      </c>
      <c r="G55" s="44"/>
      <c r="H55" s="45"/>
    </row>
    <row r="56" s="2" customFormat="1" ht="15.75" spans="1:8">
      <c r="A56" s="28">
        <v>53</v>
      </c>
      <c r="B56" s="29" t="s">
        <v>129</v>
      </c>
      <c r="C56" s="28" t="str">
        <f t="shared" si="7"/>
        <v>女</v>
      </c>
      <c r="D56" s="30" t="s">
        <v>130</v>
      </c>
      <c r="E56" s="28">
        <v>1522.5</v>
      </c>
      <c r="F56" s="28">
        <f>E56*3</f>
        <v>4567.5</v>
      </c>
      <c r="G56" s="35" t="s">
        <v>131</v>
      </c>
      <c r="H56" s="36">
        <f>SUM(F56:F59)</f>
        <v>15802.5</v>
      </c>
    </row>
    <row r="57" s="2" customFormat="1" ht="15.75" spans="1:8">
      <c r="A57" s="28">
        <v>54</v>
      </c>
      <c r="B57" s="29" t="s">
        <v>132</v>
      </c>
      <c r="C57" s="28" t="str">
        <f t="shared" ref="C57:C78" si="8">IF(OR(LEN(D:D)=15,LEN(D:D)=18),IF(MOD(MID(D:D,15,3)*1,2),"男","女"),#N/A)</f>
        <v>女</v>
      </c>
      <c r="D57" s="30" t="s">
        <v>133</v>
      </c>
      <c r="E57" s="28">
        <v>1522.5</v>
      </c>
      <c r="F57" s="28">
        <f>E57*3</f>
        <v>4567.5</v>
      </c>
      <c r="G57" s="35"/>
      <c r="H57" s="36"/>
    </row>
    <row r="58" s="2" customFormat="1" ht="15.75" spans="1:8">
      <c r="A58" s="28">
        <v>55</v>
      </c>
      <c r="B58" s="29" t="s">
        <v>134</v>
      </c>
      <c r="C58" s="28" t="str">
        <f t="shared" si="8"/>
        <v>女</v>
      </c>
      <c r="D58" s="30" t="s">
        <v>133</v>
      </c>
      <c r="E58" s="28">
        <v>1522.5</v>
      </c>
      <c r="F58" s="28">
        <f>E58*3</f>
        <v>4567.5</v>
      </c>
      <c r="G58" s="35"/>
      <c r="H58" s="36"/>
    </row>
    <row r="59" s="2" customFormat="1" ht="15.75" spans="1:8">
      <c r="A59" s="28">
        <v>56</v>
      </c>
      <c r="B59" s="47" t="s">
        <v>135</v>
      </c>
      <c r="C59" s="28" t="str">
        <f t="shared" si="8"/>
        <v>男</v>
      </c>
      <c r="D59" s="48" t="s">
        <v>136</v>
      </c>
      <c r="E59" s="41">
        <v>700</v>
      </c>
      <c r="F59" s="28">
        <f>E59*3</f>
        <v>2100</v>
      </c>
      <c r="G59" s="38"/>
      <c r="H59" s="39"/>
    </row>
    <row r="60" s="2" customFormat="1" ht="15.75" spans="1:8">
      <c r="A60" s="28">
        <v>57</v>
      </c>
      <c r="B60" s="47" t="s">
        <v>137</v>
      </c>
      <c r="C60" s="28" t="str">
        <f t="shared" si="8"/>
        <v>女</v>
      </c>
      <c r="D60" s="66" t="s">
        <v>138</v>
      </c>
      <c r="E60" s="41">
        <v>700</v>
      </c>
      <c r="F60" s="67">
        <v>700</v>
      </c>
      <c r="G60" s="68" t="s">
        <v>131</v>
      </c>
      <c r="H60" s="69">
        <f>SUM(F60)</f>
        <v>700</v>
      </c>
    </row>
    <row r="61" s="2" customFormat="1" ht="15.75" spans="1:8">
      <c r="A61" s="28">
        <v>58</v>
      </c>
      <c r="B61" s="29" t="s">
        <v>139</v>
      </c>
      <c r="C61" s="28" t="str">
        <f t="shared" si="8"/>
        <v>女</v>
      </c>
      <c r="D61" s="30" t="s">
        <v>140</v>
      </c>
      <c r="E61" s="28">
        <v>1522.5</v>
      </c>
      <c r="F61" s="41">
        <f>E61*3</f>
        <v>4567.5</v>
      </c>
      <c r="G61" s="33" t="s">
        <v>141</v>
      </c>
      <c r="H61" s="34">
        <f>SUM(F61:F65)</f>
        <v>22837.5</v>
      </c>
    </row>
    <row r="62" s="2" customFormat="1" ht="15.75" spans="1:8">
      <c r="A62" s="28">
        <v>59</v>
      </c>
      <c r="B62" s="29" t="s">
        <v>142</v>
      </c>
      <c r="C62" s="28" t="str">
        <f t="shared" si="8"/>
        <v>女</v>
      </c>
      <c r="D62" s="30" t="s">
        <v>143</v>
      </c>
      <c r="E62" s="28">
        <v>1522.5</v>
      </c>
      <c r="F62" s="28">
        <f>E62*3</f>
        <v>4567.5</v>
      </c>
      <c r="G62" s="35"/>
      <c r="H62" s="36"/>
    </row>
    <row r="63" s="2" customFormat="1" ht="15.75" spans="1:8">
      <c r="A63" s="28">
        <v>60</v>
      </c>
      <c r="B63" s="29" t="s">
        <v>144</v>
      </c>
      <c r="C63" s="28" t="str">
        <f t="shared" si="8"/>
        <v>女</v>
      </c>
      <c r="D63" s="30" t="s">
        <v>143</v>
      </c>
      <c r="E63" s="28">
        <v>1522.5</v>
      </c>
      <c r="F63" s="28">
        <f>E63*3</f>
        <v>4567.5</v>
      </c>
      <c r="G63" s="35"/>
      <c r="H63" s="36"/>
    </row>
    <row r="64" s="2" customFormat="1" ht="15.75" spans="1:8">
      <c r="A64" s="28">
        <v>61</v>
      </c>
      <c r="B64" s="29" t="s">
        <v>145</v>
      </c>
      <c r="C64" s="28" t="str">
        <f t="shared" si="8"/>
        <v>女</v>
      </c>
      <c r="D64" s="30" t="s">
        <v>146</v>
      </c>
      <c r="E64" s="28">
        <v>1522.5</v>
      </c>
      <c r="F64" s="28">
        <f>E64*3</f>
        <v>4567.5</v>
      </c>
      <c r="G64" s="35"/>
      <c r="H64" s="36"/>
    </row>
    <row r="65" s="2" customFormat="1" ht="15.75" spans="1:8">
      <c r="A65" s="28">
        <v>62</v>
      </c>
      <c r="B65" s="29" t="s">
        <v>147</v>
      </c>
      <c r="C65" s="28" t="str">
        <f t="shared" si="8"/>
        <v>女</v>
      </c>
      <c r="D65" s="30" t="s">
        <v>148</v>
      </c>
      <c r="E65" s="28">
        <v>1522.5</v>
      </c>
      <c r="F65" s="28">
        <f>E65*3</f>
        <v>4567.5</v>
      </c>
      <c r="G65" s="38"/>
      <c r="H65" s="39"/>
    </row>
    <row r="66" s="2" customFormat="1" ht="15.75" spans="1:8">
      <c r="A66" s="28">
        <v>63</v>
      </c>
      <c r="B66" s="29" t="s">
        <v>149</v>
      </c>
      <c r="C66" s="28" t="str">
        <f t="shared" si="8"/>
        <v>女</v>
      </c>
      <c r="D66" s="30" t="s">
        <v>37</v>
      </c>
      <c r="E66" s="28">
        <v>1522.5</v>
      </c>
      <c r="F66" s="28">
        <f>E66*2</f>
        <v>3045</v>
      </c>
      <c r="G66" s="33" t="s">
        <v>150</v>
      </c>
      <c r="H66" s="34">
        <f>SUM(F66:F67)</f>
        <v>6090</v>
      </c>
    </row>
    <row r="67" s="2" customFormat="1" ht="15.75" spans="1:8">
      <c r="A67" s="28">
        <v>64</v>
      </c>
      <c r="B67" s="29" t="s">
        <v>151</v>
      </c>
      <c r="C67" s="28" t="str">
        <f t="shared" si="8"/>
        <v>女</v>
      </c>
      <c r="D67" s="30" t="s">
        <v>27</v>
      </c>
      <c r="E67" s="28">
        <v>1522.5</v>
      </c>
      <c r="F67" s="28">
        <f>E67*2</f>
        <v>3045</v>
      </c>
      <c r="G67" s="38"/>
      <c r="H67" s="39"/>
    </row>
    <row r="68" s="2" customFormat="1" ht="15.75" spans="1:8">
      <c r="A68" s="28">
        <v>65</v>
      </c>
      <c r="B68" s="29" t="s">
        <v>152</v>
      </c>
      <c r="C68" s="28" t="str">
        <f t="shared" si="8"/>
        <v>女</v>
      </c>
      <c r="D68" s="30" t="s">
        <v>153</v>
      </c>
      <c r="E68" s="28">
        <v>1522.5</v>
      </c>
      <c r="F68" s="28">
        <f t="shared" ref="F68:F76" si="9">E68*3</f>
        <v>4567.5</v>
      </c>
      <c r="G68" s="35" t="s">
        <v>154</v>
      </c>
      <c r="H68" s="36">
        <f>SUM(F68:F69)</f>
        <v>9135</v>
      </c>
    </row>
    <row r="69" s="2" customFormat="1" ht="15.75" spans="1:8">
      <c r="A69" s="28">
        <v>66</v>
      </c>
      <c r="B69" s="29" t="s">
        <v>155</v>
      </c>
      <c r="C69" s="28" t="str">
        <f t="shared" si="8"/>
        <v>男</v>
      </c>
      <c r="D69" s="30" t="s">
        <v>156</v>
      </c>
      <c r="E69" s="28">
        <v>1522.5</v>
      </c>
      <c r="F69" s="28">
        <f t="shared" si="9"/>
        <v>4567.5</v>
      </c>
      <c r="G69" s="38"/>
      <c r="H69" s="39"/>
    </row>
    <row r="70" s="2" customFormat="1" ht="15.75" spans="1:8">
      <c r="A70" s="28">
        <v>67</v>
      </c>
      <c r="B70" s="29" t="s">
        <v>157</v>
      </c>
      <c r="C70" s="28" t="str">
        <f t="shared" si="8"/>
        <v>男</v>
      </c>
      <c r="D70" s="30" t="s">
        <v>158</v>
      </c>
      <c r="E70" s="28">
        <v>1522.5</v>
      </c>
      <c r="F70" s="28">
        <f t="shared" si="9"/>
        <v>4567.5</v>
      </c>
      <c r="G70" s="33" t="s">
        <v>159</v>
      </c>
      <c r="H70" s="34">
        <f>SUM(F70:F77)</f>
        <v>33495</v>
      </c>
    </row>
    <row r="71" s="2" customFormat="1" ht="15.75" spans="1:8">
      <c r="A71" s="28">
        <v>68</v>
      </c>
      <c r="B71" s="29" t="s">
        <v>160</v>
      </c>
      <c r="C71" s="28" t="str">
        <f t="shared" si="8"/>
        <v>女</v>
      </c>
      <c r="D71" s="30" t="s">
        <v>161</v>
      </c>
      <c r="E71" s="28">
        <v>1522.5</v>
      </c>
      <c r="F71" s="28">
        <f t="shared" si="9"/>
        <v>4567.5</v>
      </c>
      <c r="G71" s="35"/>
      <c r="H71" s="36"/>
    </row>
    <row r="72" s="2" customFormat="1" ht="15.75" spans="1:8">
      <c r="A72" s="28">
        <v>69</v>
      </c>
      <c r="B72" s="29" t="s">
        <v>162</v>
      </c>
      <c r="C72" s="28" t="str">
        <f t="shared" si="8"/>
        <v>女</v>
      </c>
      <c r="D72" s="30" t="s">
        <v>163</v>
      </c>
      <c r="E72" s="28">
        <v>1522.5</v>
      </c>
      <c r="F72" s="28">
        <f t="shared" si="9"/>
        <v>4567.5</v>
      </c>
      <c r="G72" s="35"/>
      <c r="H72" s="36"/>
    </row>
    <row r="73" s="2" customFormat="1" ht="15.75" spans="1:8">
      <c r="A73" s="28">
        <v>70</v>
      </c>
      <c r="B73" s="47" t="s">
        <v>164</v>
      </c>
      <c r="C73" s="28" t="str">
        <f t="shared" si="8"/>
        <v>男</v>
      </c>
      <c r="D73" s="48" t="s">
        <v>165</v>
      </c>
      <c r="E73" s="70">
        <v>1522.5</v>
      </c>
      <c r="F73" s="28">
        <f t="shared" si="9"/>
        <v>4567.5</v>
      </c>
      <c r="G73" s="35"/>
      <c r="H73" s="36"/>
    </row>
    <row r="74" s="2" customFormat="1" ht="15.75" spans="1:8">
      <c r="A74" s="28">
        <v>71</v>
      </c>
      <c r="B74" s="47" t="s">
        <v>166</v>
      </c>
      <c r="C74" s="28" t="str">
        <f t="shared" si="8"/>
        <v>女</v>
      </c>
      <c r="D74" s="48" t="s">
        <v>167</v>
      </c>
      <c r="E74" s="70">
        <v>1522.5</v>
      </c>
      <c r="F74" s="28">
        <f t="shared" si="9"/>
        <v>4567.5</v>
      </c>
      <c r="G74" s="35"/>
      <c r="H74" s="36"/>
    </row>
    <row r="75" s="2" customFormat="1" ht="15.75" spans="1:8">
      <c r="A75" s="28">
        <v>72</v>
      </c>
      <c r="B75" s="47" t="s">
        <v>168</v>
      </c>
      <c r="C75" s="28" t="str">
        <f t="shared" si="8"/>
        <v>女</v>
      </c>
      <c r="D75" s="48" t="s">
        <v>169</v>
      </c>
      <c r="E75" s="70">
        <v>1522.5</v>
      </c>
      <c r="F75" s="28">
        <f t="shared" si="9"/>
        <v>4567.5</v>
      </c>
      <c r="G75" s="35"/>
      <c r="H75" s="36"/>
    </row>
    <row r="76" s="2" customFormat="1" ht="15.75" spans="1:8">
      <c r="A76" s="28">
        <v>73</v>
      </c>
      <c r="B76" s="47" t="s">
        <v>170</v>
      </c>
      <c r="C76" s="28" t="str">
        <f t="shared" si="8"/>
        <v>女</v>
      </c>
      <c r="D76" s="48" t="s">
        <v>138</v>
      </c>
      <c r="E76" s="70">
        <v>1522.5</v>
      </c>
      <c r="F76" s="28">
        <f t="shared" si="9"/>
        <v>4567.5</v>
      </c>
      <c r="G76" s="35"/>
      <c r="H76" s="36"/>
    </row>
    <row r="77" s="2" customFormat="1" ht="15.75" spans="1:8">
      <c r="A77" s="28">
        <v>74</v>
      </c>
      <c r="B77" s="47" t="s">
        <v>171</v>
      </c>
      <c r="C77" s="28" t="str">
        <f t="shared" si="8"/>
        <v>女</v>
      </c>
      <c r="D77" s="48" t="s">
        <v>172</v>
      </c>
      <c r="E77" s="70">
        <v>1522.5</v>
      </c>
      <c r="F77" s="67">
        <f>E77*1</f>
        <v>1522.5</v>
      </c>
      <c r="G77" s="38"/>
      <c r="H77" s="39"/>
    </row>
    <row r="78" s="2" customFormat="1" ht="15.75" spans="1:8">
      <c r="A78" s="28">
        <v>75</v>
      </c>
      <c r="B78" s="29" t="s">
        <v>173</v>
      </c>
      <c r="C78" s="28" t="str">
        <f t="shared" si="8"/>
        <v>女</v>
      </c>
      <c r="D78" s="30" t="s">
        <v>174</v>
      </c>
      <c r="E78" s="28">
        <v>700</v>
      </c>
      <c r="F78" s="28">
        <f t="shared" ref="F78:F86" si="10">E78*3</f>
        <v>2100</v>
      </c>
      <c r="G78" s="71" t="s">
        <v>175</v>
      </c>
      <c r="H78" s="32">
        <f>SUM(F78:F82)</f>
        <v>10500</v>
      </c>
    </row>
    <row r="79" s="2" customFormat="1" ht="15.75" spans="1:8">
      <c r="A79" s="28">
        <v>76</v>
      </c>
      <c r="B79" s="29" t="s">
        <v>176</v>
      </c>
      <c r="C79" s="28" t="str">
        <f t="shared" ref="C79:C110" si="11">IF(OR(LEN(D:D)=15,LEN(D:D)=18),IF(MOD(MID(D:D,15,3)*1,2),"男","女"),#N/A)</f>
        <v>男</v>
      </c>
      <c r="D79" s="30" t="s">
        <v>177</v>
      </c>
      <c r="E79" s="28">
        <v>700</v>
      </c>
      <c r="F79" s="28">
        <f t="shared" si="10"/>
        <v>2100</v>
      </c>
      <c r="G79" s="72"/>
      <c r="H79" s="32"/>
    </row>
    <row r="80" s="3" customFormat="1" ht="15.75" spans="1:8">
      <c r="A80" s="28">
        <v>77</v>
      </c>
      <c r="B80" s="29" t="s">
        <v>178</v>
      </c>
      <c r="C80" s="28" t="str">
        <f t="shared" si="11"/>
        <v>女</v>
      </c>
      <c r="D80" s="30" t="s">
        <v>179</v>
      </c>
      <c r="E80" s="28">
        <v>700</v>
      </c>
      <c r="F80" s="28">
        <f t="shared" si="10"/>
        <v>2100</v>
      </c>
      <c r="G80" s="72"/>
      <c r="H80" s="32"/>
    </row>
    <row r="81" s="3" customFormat="1" ht="15.75" spans="1:8">
      <c r="A81" s="28">
        <v>78</v>
      </c>
      <c r="B81" s="29" t="s">
        <v>180</v>
      </c>
      <c r="C81" s="28" t="str">
        <f t="shared" si="11"/>
        <v>女</v>
      </c>
      <c r="D81" s="30" t="s">
        <v>181</v>
      </c>
      <c r="E81" s="28">
        <v>700</v>
      </c>
      <c r="F81" s="28">
        <f t="shared" si="10"/>
        <v>2100</v>
      </c>
      <c r="G81" s="72"/>
      <c r="H81" s="32"/>
    </row>
    <row r="82" s="3" customFormat="1" ht="15.75" spans="1:8">
      <c r="A82" s="28">
        <v>79</v>
      </c>
      <c r="B82" s="47" t="s">
        <v>182</v>
      </c>
      <c r="C82" s="28" t="str">
        <f t="shared" si="11"/>
        <v>男</v>
      </c>
      <c r="D82" s="48" t="s">
        <v>183</v>
      </c>
      <c r="E82" s="41">
        <v>700</v>
      </c>
      <c r="F82" s="28">
        <f t="shared" si="10"/>
        <v>2100</v>
      </c>
      <c r="G82" s="73"/>
      <c r="H82" s="32"/>
    </row>
    <row r="83" s="3" customFormat="1" ht="15.75" spans="1:8">
      <c r="A83" s="28">
        <v>80</v>
      </c>
      <c r="B83" s="47" t="s">
        <v>184</v>
      </c>
      <c r="C83" s="28" t="str">
        <f t="shared" si="11"/>
        <v>男</v>
      </c>
      <c r="D83" s="48" t="s">
        <v>177</v>
      </c>
      <c r="E83" s="41">
        <v>700</v>
      </c>
      <c r="F83" s="28">
        <f t="shared" si="10"/>
        <v>2100</v>
      </c>
      <c r="G83" s="42" t="s">
        <v>185</v>
      </c>
      <c r="H83" s="43">
        <f>SUM(F83:F85)</f>
        <v>6300</v>
      </c>
    </row>
    <row r="84" s="2" customFormat="1" ht="15.75" spans="1:8">
      <c r="A84" s="28">
        <v>81</v>
      </c>
      <c r="B84" s="47" t="s">
        <v>186</v>
      </c>
      <c r="C84" s="28" t="str">
        <f t="shared" si="11"/>
        <v>女</v>
      </c>
      <c r="D84" s="48" t="s">
        <v>187</v>
      </c>
      <c r="E84" s="41">
        <v>700</v>
      </c>
      <c r="F84" s="28">
        <f t="shared" si="10"/>
        <v>2100</v>
      </c>
      <c r="G84" s="49"/>
      <c r="H84" s="50"/>
    </row>
    <row r="85" s="2" customFormat="1" ht="15.75" spans="1:8">
      <c r="A85" s="28">
        <v>82</v>
      </c>
      <c r="B85" s="47" t="s">
        <v>188</v>
      </c>
      <c r="C85" s="28" t="str">
        <f t="shared" si="11"/>
        <v>男</v>
      </c>
      <c r="D85" s="65" t="s">
        <v>189</v>
      </c>
      <c r="E85" s="41">
        <v>700</v>
      </c>
      <c r="F85" s="28">
        <f t="shared" si="10"/>
        <v>2100</v>
      </c>
      <c r="G85" s="44"/>
      <c r="H85" s="45"/>
    </row>
    <row r="86" s="7" customFormat="1" ht="15.75" spans="1:8">
      <c r="A86" s="28">
        <v>83</v>
      </c>
      <c r="B86" s="29" t="s">
        <v>190</v>
      </c>
      <c r="C86" s="28" t="str">
        <f t="shared" si="11"/>
        <v>女</v>
      </c>
      <c r="D86" s="30" t="s">
        <v>191</v>
      </c>
      <c r="E86" s="28">
        <v>700</v>
      </c>
      <c r="F86" s="28">
        <f t="shared" si="10"/>
        <v>2100</v>
      </c>
      <c r="G86" s="58" t="s">
        <v>192</v>
      </c>
      <c r="H86" s="32">
        <f>SUM(F86)</f>
        <v>2100</v>
      </c>
    </row>
    <row r="87" s="2" customFormat="1" ht="15.75" spans="1:8">
      <c r="A87" s="28">
        <v>84</v>
      </c>
      <c r="B87" s="29" t="s">
        <v>193</v>
      </c>
      <c r="C87" s="28" t="str">
        <f t="shared" si="11"/>
        <v>女</v>
      </c>
      <c r="D87" s="30" t="s">
        <v>163</v>
      </c>
      <c r="E87" s="28">
        <v>1522.5</v>
      </c>
      <c r="F87" s="28">
        <f t="shared" ref="F87:F109" si="12">E87*3</f>
        <v>4567.5</v>
      </c>
      <c r="G87" s="33" t="s">
        <v>194</v>
      </c>
      <c r="H87" s="34">
        <f>SUM(F87:F91)</f>
        <v>19792.5</v>
      </c>
    </row>
    <row r="88" s="2" customFormat="1" ht="15.75" spans="1:8">
      <c r="A88" s="28">
        <v>85</v>
      </c>
      <c r="B88" s="29" t="s">
        <v>195</v>
      </c>
      <c r="C88" s="28" t="str">
        <f t="shared" si="11"/>
        <v>女</v>
      </c>
      <c r="D88" s="30" t="s">
        <v>196</v>
      </c>
      <c r="E88" s="28">
        <v>1522.5</v>
      </c>
      <c r="F88" s="28">
        <f>E88*1</f>
        <v>1522.5</v>
      </c>
      <c r="G88" s="35"/>
      <c r="H88" s="36"/>
    </row>
    <row r="89" s="2" customFormat="1" ht="15.75" spans="1:8">
      <c r="A89" s="28">
        <v>86</v>
      </c>
      <c r="B89" s="29" t="s">
        <v>197</v>
      </c>
      <c r="C89" s="28" t="str">
        <f t="shared" si="11"/>
        <v>女</v>
      </c>
      <c r="D89" s="30" t="s">
        <v>126</v>
      </c>
      <c r="E89" s="28">
        <v>1522.5</v>
      </c>
      <c r="F89" s="28">
        <f t="shared" si="12"/>
        <v>4567.5</v>
      </c>
      <c r="G89" s="35"/>
      <c r="H89" s="36"/>
    </row>
    <row r="90" s="2" customFormat="1" ht="15.75" spans="1:8">
      <c r="A90" s="28">
        <v>87</v>
      </c>
      <c r="B90" s="29" t="s">
        <v>198</v>
      </c>
      <c r="C90" s="28" t="str">
        <f t="shared" si="11"/>
        <v>女</v>
      </c>
      <c r="D90" s="30" t="s">
        <v>199</v>
      </c>
      <c r="E90" s="28">
        <v>1522.5</v>
      </c>
      <c r="F90" s="28">
        <f t="shared" si="12"/>
        <v>4567.5</v>
      </c>
      <c r="G90" s="35"/>
      <c r="H90" s="36"/>
    </row>
    <row r="91" s="2" customFormat="1" ht="15.75" spans="1:8">
      <c r="A91" s="28">
        <v>88</v>
      </c>
      <c r="B91" s="29" t="s">
        <v>200</v>
      </c>
      <c r="C91" s="28" t="str">
        <f t="shared" si="11"/>
        <v>女</v>
      </c>
      <c r="D91" s="30" t="s">
        <v>201</v>
      </c>
      <c r="E91" s="28">
        <v>1522.5</v>
      </c>
      <c r="F91" s="28">
        <f t="shared" si="12"/>
        <v>4567.5</v>
      </c>
      <c r="G91" s="38"/>
      <c r="H91" s="39"/>
    </row>
    <row r="92" s="3" customFormat="1" ht="15.75" spans="1:8">
      <c r="A92" s="28">
        <v>89</v>
      </c>
      <c r="B92" s="29" t="s">
        <v>202</v>
      </c>
      <c r="C92" s="28" t="str">
        <f t="shared" si="11"/>
        <v>女</v>
      </c>
      <c r="D92" s="30" t="s">
        <v>203</v>
      </c>
      <c r="E92" s="28">
        <v>1522.5</v>
      </c>
      <c r="F92" s="28">
        <f t="shared" si="12"/>
        <v>4567.5</v>
      </c>
      <c r="G92" s="58" t="s">
        <v>204</v>
      </c>
      <c r="H92" s="32">
        <f t="shared" ref="H92:H97" si="13">SUM(F92)</f>
        <v>4567.5</v>
      </c>
    </row>
    <row r="93" s="2" customFormat="1" ht="15.75" spans="1:8">
      <c r="A93" s="28">
        <v>90</v>
      </c>
      <c r="B93" s="29" t="s">
        <v>205</v>
      </c>
      <c r="C93" s="28" t="str">
        <f t="shared" si="11"/>
        <v>男</v>
      </c>
      <c r="D93" s="30" t="s">
        <v>206</v>
      </c>
      <c r="E93" s="28">
        <v>700</v>
      </c>
      <c r="F93" s="28">
        <f t="shared" si="12"/>
        <v>2100</v>
      </c>
      <c r="G93" s="58" t="s">
        <v>207</v>
      </c>
      <c r="H93" s="32">
        <f t="shared" si="13"/>
        <v>2100</v>
      </c>
    </row>
    <row r="94" s="3" customFormat="1" ht="15.75" spans="1:8">
      <c r="A94" s="28">
        <v>91</v>
      </c>
      <c r="B94" s="47" t="s">
        <v>208</v>
      </c>
      <c r="C94" s="28" t="str">
        <f t="shared" si="11"/>
        <v>女</v>
      </c>
      <c r="D94" s="48" t="s">
        <v>209</v>
      </c>
      <c r="E94" s="41">
        <v>700</v>
      </c>
      <c r="F94" s="41">
        <f t="shared" si="12"/>
        <v>2100</v>
      </c>
      <c r="G94" s="74" t="s">
        <v>210</v>
      </c>
      <c r="H94" s="69">
        <f t="shared" si="13"/>
        <v>2100</v>
      </c>
    </row>
    <row r="95" s="2" customFormat="1" ht="15.75" spans="1:8">
      <c r="A95" s="28">
        <v>92</v>
      </c>
      <c r="B95" s="29" t="s">
        <v>211</v>
      </c>
      <c r="C95" s="28" t="str">
        <f t="shared" si="11"/>
        <v>女</v>
      </c>
      <c r="D95" s="30" t="s">
        <v>212</v>
      </c>
      <c r="E95" s="28">
        <v>1522.5</v>
      </c>
      <c r="F95" s="28">
        <f t="shared" si="12"/>
        <v>4567.5</v>
      </c>
      <c r="G95" s="58" t="s">
        <v>213</v>
      </c>
      <c r="H95" s="32">
        <f t="shared" si="13"/>
        <v>4567.5</v>
      </c>
    </row>
    <row r="96" s="2" customFormat="1" ht="15.75" spans="1:8">
      <c r="A96" s="28">
        <v>93</v>
      </c>
      <c r="B96" s="47" t="s">
        <v>214</v>
      </c>
      <c r="C96" s="28" t="str">
        <f t="shared" si="11"/>
        <v>女</v>
      </c>
      <c r="D96" s="48" t="s">
        <v>203</v>
      </c>
      <c r="E96" s="41">
        <v>1522.5</v>
      </c>
      <c r="F96" s="41">
        <f>E96*1</f>
        <v>1522.5</v>
      </c>
      <c r="G96" s="74" t="s">
        <v>215</v>
      </c>
      <c r="H96" s="69">
        <f t="shared" si="13"/>
        <v>1522.5</v>
      </c>
    </row>
    <row r="97" s="2" customFormat="1" ht="15.75" spans="1:8">
      <c r="A97" s="28">
        <v>94</v>
      </c>
      <c r="B97" s="29" t="s">
        <v>216</v>
      </c>
      <c r="C97" s="28" t="str">
        <f t="shared" si="11"/>
        <v>女</v>
      </c>
      <c r="D97" s="30" t="s">
        <v>217</v>
      </c>
      <c r="E97" s="28">
        <v>1522.5</v>
      </c>
      <c r="F97" s="28">
        <f t="shared" si="12"/>
        <v>4567.5</v>
      </c>
      <c r="G97" s="58" t="s">
        <v>218</v>
      </c>
      <c r="H97" s="32">
        <f t="shared" si="13"/>
        <v>4567.5</v>
      </c>
    </row>
    <row r="98" s="2" customFormat="1" ht="15.75" spans="1:8">
      <c r="A98" s="28">
        <v>95</v>
      </c>
      <c r="B98" s="29" t="s">
        <v>219</v>
      </c>
      <c r="C98" s="28" t="str">
        <f t="shared" si="11"/>
        <v>女</v>
      </c>
      <c r="D98" s="30" t="s">
        <v>220</v>
      </c>
      <c r="E98" s="28">
        <v>1522.5</v>
      </c>
      <c r="F98" s="28">
        <f t="shared" si="12"/>
        <v>4567.5</v>
      </c>
      <c r="G98" s="33" t="s">
        <v>221</v>
      </c>
      <c r="H98" s="34">
        <f>SUM(F98:F99)</f>
        <v>9135</v>
      </c>
    </row>
    <row r="99" s="2" customFormat="1" ht="15.75" spans="1:8">
      <c r="A99" s="28">
        <v>96</v>
      </c>
      <c r="B99" s="29" t="s">
        <v>222</v>
      </c>
      <c r="C99" s="28" t="str">
        <f t="shared" si="11"/>
        <v>男</v>
      </c>
      <c r="D99" s="30" t="s">
        <v>223</v>
      </c>
      <c r="E99" s="28">
        <v>1522.5</v>
      </c>
      <c r="F99" s="28">
        <f t="shared" si="12"/>
        <v>4567.5</v>
      </c>
      <c r="G99" s="38"/>
      <c r="H99" s="39"/>
    </row>
    <row r="100" s="2" customFormat="1" ht="15.75" spans="1:8">
      <c r="A100" s="28">
        <v>97</v>
      </c>
      <c r="B100" s="29" t="s">
        <v>224</v>
      </c>
      <c r="C100" s="28" t="str">
        <f t="shared" si="11"/>
        <v>女</v>
      </c>
      <c r="D100" s="30" t="s">
        <v>225</v>
      </c>
      <c r="E100" s="28">
        <v>700</v>
      </c>
      <c r="F100" s="28">
        <f t="shared" si="12"/>
        <v>2100</v>
      </c>
      <c r="G100" s="33" t="s">
        <v>226</v>
      </c>
      <c r="H100" s="34">
        <f>SUM(F100:F103)</f>
        <v>8400</v>
      </c>
    </row>
    <row r="101" s="2" customFormat="1" ht="15.75" spans="1:8">
      <c r="A101" s="28">
        <v>98</v>
      </c>
      <c r="B101" s="29" t="s">
        <v>227</v>
      </c>
      <c r="C101" s="28" t="str">
        <f t="shared" si="11"/>
        <v>男</v>
      </c>
      <c r="D101" s="30" t="s">
        <v>228</v>
      </c>
      <c r="E101" s="28">
        <v>700</v>
      </c>
      <c r="F101" s="28">
        <f t="shared" si="12"/>
        <v>2100</v>
      </c>
      <c r="G101" s="35"/>
      <c r="H101" s="36"/>
    </row>
    <row r="102" s="2" customFormat="1" ht="15.75" spans="1:8">
      <c r="A102" s="28">
        <v>99</v>
      </c>
      <c r="B102" s="29" t="s">
        <v>229</v>
      </c>
      <c r="C102" s="28" t="str">
        <f t="shared" si="11"/>
        <v>男</v>
      </c>
      <c r="D102" s="30" t="s">
        <v>119</v>
      </c>
      <c r="E102" s="28">
        <v>700</v>
      </c>
      <c r="F102" s="28">
        <f t="shared" si="12"/>
        <v>2100</v>
      </c>
      <c r="G102" s="35"/>
      <c r="H102" s="36"/>
    </row>
    <row r="103" s="2" customFormat="1" ht="15.75" spans="1:8">
      <c r="A103" s="28">
        <v>100</v>
      </c>
      <c r="B103" s="29" t="s">
        <v>230</v>
      </c>
      <c r="C103" s="28" t="str">
        <f t="shared" si="11"/>
        <v>男</v>
      </c>
      <c r="D103" s="30" t="s">
        <v>231</v>
      </c>
      <c r="E103" s="28">
        <v>700</v>
      </c>
      <c r="F103" s="28">
        <f t="shared" si="12"/>
        <v>2100</v>
      </c>
      <c r="G103" s="38"/>
      <c r="H103" s="39"/>
    </row>
    <row r="104" s="3" customFormat="1" ht="15.75" spans="1:8">
      <c r="A104" s="28">
        <v>101</v>
      </c>
      <c r="B104" s="75" t="s">
        <v>232</v>
      </c>
      <c r="C104" s="28" t="str">
        <f t="shared" si="11"/>
        <v>女</v>
      </c>
      <c r="D104" s="30" t="s">
        <v>233</v>
      </c>
      <c r="E104" s="28">
        <v>1522.5</v>
      </c>
      <c r="F104" s="28">
        <f t="shared" si="12"/>
        <v>4567.5</v>
      </c>
      <c r="G104" s="58" t="s">
        <v>234</v>
      </c>
      <c r="H104" s="32">
        <f>SUM(F104)</f>
        <v>4567.5</v>
      </c>
    </row>
    <row r="105" s="3" customFormat="1" ht="15.75" spans="1:8">
      <c r="A105" s="28">
        <v>102</v>
      </c>
      <c r="B105" s="29" t="s">
        <v>235</v>
      </c>
      <c r="C105" s="28" t="str">
        <f t="shared" si="11"/>
        <v>女</v>
      </c>
      <c r="D105" s="30" t="s">
        <v>236</v>
      </c>
      <c r="E105" s="28">
        <v>1522.5</v>
      </c>
      <c r="F105" s="28">
        <f t="shared" si="12"/>
        <v>4567.5</v>
      </c>
      <c r="G105" s="58" t="s">
        <v>237</v>
      </c>
      <c r="H105" s="32">
        <f>SUM(F105)</f>
        <v>4567.5</v>
      </c>
    </row>
    <row r="106" s="3" customFormat="1" ht="15.75" spans="1:8">
      <c r="A106" s="28">
        <v>103</v>
      </c>
      <c r="B106" s="47" t="s">
        <v>238</v>
      </c>
      <c r="C106" s="28" t="str">
        <f t="shared" si="11"/>
        <v>女</v>
      </c>
      <c r="D106" s="48" t="s">
        <v>239</v>
      </c>
      <c r="E106" s="41">
        <v>700</v>
      </c>
      <c r="F106" s="28">
        <f t="shared" si="12"/>
        <v>2100</v>
      </c>
      <c r="G106" s="42" t="s">
        <v>240</v>
      </c>
      <c r="H106" s="43">
        <f>SUM(F106:F109)</f>
        <v>8400</v>
      </c>
    </row>
    <row r="107" s="3" customFormat="1" ht="15.75" spans="1:8">
      <c r="A107" s="28">
        <v>104</v>
      </c>
      <c r="B107" s="47" t="s">
        <v>241</v>
      </c>
      <c r="C107" s="28" t="str">
        <f t="shared" si="11"/>
        <v>女</v>
      </c>
      <c r="D107" s="48" t="s">
        <v>179</v>
      </c>
      <c r="E107" s="41">
        <v>700</v>
      </c>
      <c r="F107" s="28">
        <f t="shared" si="12"/>
        <v>2100</v>
      </c>
      <c r="G107" s="49"/>
      <c r="H107" s="50"/>
    </row>
    <row r="108" s="2" customFormat="1" ht="15.75" spans="1:8">
      <c r="A108" s="28">
        <v>105</v>
      </c>
      <c r="B108" s="47" t="s">
        <v>242</v>
      </c>
      <c r="C108" s="28" t="str">
        <f t="shared" si="11"/>
        <v>女</v>
      </c>
      <c r="D108" s="48" t="s">
        <v>243</v>
      </c>
      <c r="E108" s="41">
        <v>700</v>
      </c>
      <c r="F108" s="28">
        <f t="shared" si="12"/>
        <v>2100</v>
      </c>
      <c r="G108" s="49"/>
      <c r="H108" s="50"/>
    </row>
    <row r="109" s="2" customFormat="1" ht="15.75" spans="1:8">
      <c r="A109" s="28">
        <v>106</v>
      </c>
      <c r="B109" s="47" t="s">
        <v>244</v>
      </c>
      <c r="C109" s="28" t="str">
        <f t="shared" si="11"/>
        <v>女</v>
      </c>
      <c r="D109" s="48" t="s">
        <v>41</v>
      </c>
      <c r="E109" s="41">
        <v>700</v>
      </c>
      <c r="F109" s="28">
        <f t="shared" si="12"/>
        <v>2100</v>
      </c>
      <c r="G109" s="49"/>
      <c r="H109" s="50"/>
    </row>
    <row r="110" s="2" customFormat="1" ht="15.75" spans="1:8">
      <c r="A110" s="28">
        <v>107</v>
      </c>
      <c r="B110" s="29" t="s">
        <v>245</v>
      </c>
      <c r="C110" s="28" t="str">
        <f t="shared" si="11"/>
        <v>女</v>
      </c>
      <c r="D110" s="30" t="s">
        <v>246</v>
      </c>
      <c r="E110" s="28">
        <v>1522.5</v>
      </c>
      <c r="F110" s="28">
        <f t="shared" ref="F110:F118" si="14">E110*3</f>
        <v>4567.5</v>
      </c>
      <c r="G110" s="33" t="s">
        <v>247</v>
      </c>
      <c r="H110" s="34">
        <f>SUM(F110:F111)</f>
        <v>9135</v>
      </c>
    </row>
    <row r="111" s="2" customFormat="1" ht="15.75" spans="1:8">
      <c r="A111" s="28">
        <v>108</v>
      </c>
      <c r="B111" s="47" t="s">
        <v>248</v>
      </c>
      <c r="C111" s="28" t="str">
        <f t="shared" ref="C111:C127" si="15">IF(OR(LEN(D:D)=15,LEN(D:D)=18),IF(MOD(MID(D:D,15,3)*1,2),"男","女"),#N/A)</f>
        <v>女</v>
      </c>
      <c r="D111" s="48" t="s">
        <v>249</v>
      </c>
      <c r="E111" s="41">
        <v>1522.5</v>
      </c>
      <c r="F111" s="28">
        <f t="shared" si="14"/>
        <v>4567.5</v>
      </c>
      <c r="G111" s="38"/>
      <c r="H111" s="39"/>
    </row>
    <row r="112" s="2" customFormat="1" spans="1:8">
      <c r="A112" s="28">
        <v>109</v>
      </c>
      <c r="B112" s="76" t="s">
        <v>250</v>
      </c>
      <c r="C112" s="28" t="str">
        <f t="shared" si="15"/>
        <v>女</v>
      </c>
      <c r="D112" s="77" t="s">
        <v>23</v>
      </c>
      <c r="E112" s="28">
        <v>1522.5</v>
      </c>
      <c r="F112" s="28">
        <f t="shared" si="14"/>
        <v>4567.5</v>
      </c>
      <c r="G112" s="78" t="s">
        <v>251</v>
      </c>
      <c r="H112" s="79">
        <f>SUM(F112:F114)</f>
        <v>13702.5</v>
      </c>
    </row>
    <row r="113" s="3" customFormat="1" spans="1:8">
      <c r="A113" s="28">
        <v>110</v>
      </c>
      <c r="B113" s="76" t="s">
        <v>252</v>
      </c>
      <c r="C113" s="28" t="str">
        <f t="shared" si="15"/>
        <v>男</v>
      </c>
      <c r="D113" s="77" t="s">
        <v>253</v>
      </c>
      <c r="E113" s="28">
        <v>1522.5</v>
      </c>
      <c r="F113" s="28">
        <f t="shared" si="14"/>
        <v>4567.5</v>
      </c>
      <c r="G113" s="80"/>
      <c r="H113" s="81"/>
    </row>
    <row r="114" s="3" customFormat="1" spans="1:8">
      <c r="A114" s="28">
        <v>111</v>
      </c>
      <c r="B114" s="76" t="s">
        <v>254</v>
      </c>
      <c r="C114" s="28" t="str">
        <f t="shared" si="15"/>
        <v>女</v>
      </c>
      <c r="D114" s="77" t="s">
        <v>255</v>
      </c>
      <c r="E114" s="28">
        <v>1522.5</v>
      </c>
      <c r="F114" s="28">
        <f t="shared" si="14"/>
        <v>4567.5</v>
      </c>
      <c r="G114" s="82"/>
      <c r="H114" s="83"/>
    </row>
    <row r="115" s="3" customFormat="1" ht="15.75" spans="1:8">
      <c r="A115" s="28">
        <v>112</v>
      </c>
      <c r="B115" s="47" t="s">
        <v>256</v>
      </c>
      <c r="C115" s="28" t="str">
        <f t="shared" si="15"/>
        <v>女</v>
      </c>
      <c r="D115" s="48" t="s">
        <v>212</v>
      </c>
      <c r="E115" s="41">
        <v>1522.5</v>
      </c>
      <c r="F115" s="28">
        <f t="shared" si="14"/>
        <v>4567.5</v>
      </c>
      <c r="G115" s="42" t="s">
        <v>257</v>
      </c>
      <c r="H115" s="43">
        <f>SUM(F115:F116)</f>
        <v>9135</v>
      </c>
    </row>
    <row r="116" s="3" customFormat="1" ht="15.75" spans="1:8">
      <c r="A116" s="28">
        <v>113</v>
      </c>
      <c r="B116" s="47" t="s">
        <v>258</v>
      </c>
      <c r="C116" s="28" t="str">
        <f t="shared" si="15"/>
        <v>男</v>
      </c>
      <c r="D116" s="48" t="s">
        <v>259</v>
      </c>
      <c r="E116" s="41">
        <v>1522.5</v>
      </c>
      <c r="F116" s="28">
        <f t="shared" si="14"/>
        <v>4567.5</v>
      </c>
      <c r="G116" s="44"/>
      <c r="H116" s="45"/>
    </row>
    <row r="117" s="3" customFormat="1" ht="15.75" spans="1:8">
      <c r="A117" s="28">
        <v>114</v>
      </c>
      <c r="B117" s="47" t="s">
        <v>260</v>
      </c>
      <c r="C117" s="28" t="str">
        <f t="shared" si="15"/>
        <v>女</v>
      </c>
      <c r="D117" s="48" t="s">
        <v>261</v>
      </c>
      <c r="E117" s="41">
        <v>700</v>
      </c>
      <c r="F117" s="28">
        <f t="shared" si="14"/>
        <v>2100</v>
      </c>
      <c r="G117" s="74" t="s">
        <v>262</v>
      </c>
      <c r="H117" s="69">
        <f>SUM(F117)</f>
        <v>2100</v>
      </c>
    </row>
    <row r="118" s="3" customFormat="1" ht="15.75" spans="1:8">
      <c r="A118" s="28">
        <v>115</v>
      </c>
      <c r="B118" s="84" t="s">
        <v>263</v>
      </c>
      <c r="C118" s="28" t="str">
        <f t="shared" si="15"/>
        <v>女</v>
      </c>
      <c r="D118" s="85" t="s">
        <v>264</v>
      </c>
      <c r="E118" s="70">
        <v>1522.5</v>
      </c>
      <c r="F118" s="28">
        <f t="shared" si="14"/>
        <v>4567.5</v>
      </c>
      <c r="G118" s="86" t="s">
        <v>265</v>
      </c>
      <c r="H118" s="87">
        <f>SUM(F118)</f>
        <v>4567.5</v>
      </c>
    </row>
    <row r="119" s="3" customFormat="1" ht="15.75" spans="1:8">
      <c r="A119" s="28">
        <v>116</v>
      </c>
      <c r="B119" s="47" t="s">
        <v>266</v>
      </c>
      <c r="C119" s="28" t="str">
        <f t="shared" si="15"/>
        <v>女</v>
      </c>
      <c r="D119" s="48" t="s">
        <v>267</v>
      </c>
      <c r="E119" s="41">
        <v>700</v>
      </c>
      <c r="F119" s="28">
        <f t="shared" ref="F119:F125" si="16">E119*3</f>
        <v>2100</v>
      </c>
      <c r="G119" s="42" t="s">
        <v>268</v>
      </c>
      <c r="H119" s="43">
        <f>SUM(F119:F121)</f>
        <v>6300</v>
      </c>
    </row>
    <row r="120" s="3" customFormat="1" ht="15.75" spans="1:8">
      <c r="A120" s="28">
        <v>117</v>
      </c>
      <c r="B120" s="47" t="s">
        <v>269</v>
      </c>
      <c r="C120" s="28" t="str">
        <f t="shared" si="15"/>
        <v>女</v>
      </c>
      <c r="D120" s="48" t="s">
        <v>270</v>
      </c>
      <c r="E120" s="41">
        <v>700</v>
      </c>
      <c r="F120" s="28">
        <f t="shared" si="16"/>
        <v>2100</v>
      </c>
      <c r="G120" s="49"/>
      <c r="H120" s="50"/>
    </row>
    <row r="121" s="3" customFormat="1" ht="15.75" spans="1:8">
      <c r="A121" s="28">
        <v>118</v>
      </c>
      <c r="B121" s="47" t="s">
        <v>271</v>
      </c>
      <c r="C121" s="28" t="str">
        <f t="shared" si="15"/>
        <v>女</v>
      </c>
      <c r="D121" s="48" t="s">
        <v>272</v>
      </c>
      <c r="E121" s="41">
        <v>700</v>
      </c>
      <c r="F121" s="28">
        <f t="shared" si="16"/>
        <v>2100</v>
      </c>
      <c r="G121" s="44"/>
      <c r="H121" s="45"/>
    </row>
    <row r="122" s="3" customFormat="1" ht="15.75" spans="1:8">
      <c r="A122" s="28">
        <v>119</v>
      </c>
      <c r="B122" s="47" t="s">
        <v>273</v>
      </c>
      <c r="C122" s="28" t="str">
        <f t="shared" si="15"/>
        <v>男</v>
      </c>
      <c r="D122" s="48" t="s">
        <v>274</v>
      </c>
      <c r="E122" s="41">
        <v>700</v>
      </c>
      <c r="F122" s="28">
        <f t="shared" si="16"/>
        <v>2100</v>
      </c>
      <c r="G122" s="74" t="s">
        <v>275</v>
      </c>
      <c r="H122" s="69">
        <f>SUM(F122)</f>
        <v>2100</v>
      </c>
    </row>
    <row r="123" s="3" customFormat="1" ht="15.75" spans="1:8">
      <c r="A123" s="28">
        <v>120</v>
      </c>
      <c r="B123" s="47" t="s">
        <v>276</v>
      </c>
      <c r="C123" s="28" t="str">
        <f t="shared" si="15"/>
        <v>女</v>
      </c>
      <c r="D123" s="48" t="s">
        <v>277</v>
      </c>
      <c r="E123" s="41">
        <v>700</v>
      </c>
      <c r="F123" s="28">
        <f t="shared" si="16"/>
        <v>2100</v>
      </c>
      <c r="G123" s="74" t="s">
        <v>278</v>
      </c>
      <c r="H123" s="69">
        <f>SUM(F123)</f>
        <v>2100</v>
      </c>
    </row>
    <row r="124" s="3" customFormat="1" ht="15.75" spans="1:8">
      <c r="A124" s="28">
        <v>121</v>
      </c>
      <c r="B124" s="47" t="s">
        <v>279</v>
      </c>
      <c r="C124" s="28" t="str">
        <f t="shared" si="15"/>
        <v>女</v>
      </c>
      <c r="D124" s="48" t="s">
        <v>280</v>
      </c>
      <c r="E124" s="41">
        <v>700</v>
      </c>
      <c r="F124" s="28">
        <f t="shared" si="16"/>
        <v>2100</v>
      </c>
      <c r="G124" s="74" t="s">
        <v>281</v>
      </c>
      <c r="H124" s="43">
        <f>SUM(F124:F125)</f>
        <v>4200</v>
      </c>
    </row>
    <row r="125" s="3" customFormat="1" ht="15.75" spans="1:8">
      <c r="A125" s="28">
        <v>122</v>
      </c>
      <c r="B125" s="47" t="s">
        <v>282</v>
      </c>
      <c r="C125" s="28" t="str">
        <f t="shared" si="15"/>
        <v>女</v>
      </c>
      <c r="D125" s="48" t="s">
        <v>78</v>
      </c>
      <c r="E125" s="41">
        <v>700</v>
      </c>
      <c r="F125" s="28">
        <f t="shared" si="16"/>
        <v>2100</v>
      </c>
      <c r="G125" s="74"/>
      <c r="H125" s="45"/>
    </row>
    <row r="126" s="3" customFormat="1" spans="1:8">
      <c r="A126" s="28">
        <v>123</v>
      </c>
      <c r="B126" s="47" t="s">
        <v>283</v>
      </c>
      <c r="C126" s="28" t="str">
        <f t="shared" si="15"/>
        <v>女</v>
      </c>
      <c r="D126" s="40" t="s">
        <v>284</v>
      </c>
      <c r="E126" s="41">
        <v>700</v>
      </c>
      <c r="F126" s="41">
        <v>2100</v>
      </c>
      <c r="G126" s="88" t="s">
        <v>285</v>
      </c>
      <c r="H126" s="69">
        <f>SUM(F126)</f>
        <v>2100</v>
      </c>
    </row>
    <row r="127" s="3" customFormat="1" spans="1:8">
      <c r="A127" s="28">
        <v>124</v>
      </c>
      <c r="B127" s="47" t="s">
        <v>286</v>
      </c>
      <c r="C127" s="28" t="str">
        <f t="shared" si="15"/>
        <v>女</v>
      </c>
      <c r="D127" s="40" t="s">
        <v>287</v>
      </c>
      <c r="E127" s="41">
        <v>700</v>
      </c>
      <c r="F127" s="41">
        <v>700</v>
      </c>
      <c r="G127" s="88" t="s">
        <v>288</v>
      </c>
      <c r="H127" s="69">
        <f>SUM(F127)</f>
        <v>700</v>
      </c>
    </row>
    <row r="128" s="3" customFormat="1" spans="1:8">
      <c r="A128" s="41" t="s">
        <v>289</v>
      </c>
      <c r="B128" s="47"/>
      <c r="C128" s="89"/>
      <c r="D128" s="90"/>
      <c r="E128" s="41"/>
      <c r="F128" s="41">
        <f>SUM(F4:F127)</f>
        <v>400785</v>
      </c>
      <c r="G128" s="74"/>
      <c r="H128" s="69">
        <f>SUM(H4:H127)</f>
        <v>400785</v>
      </c>
    </row>
    <row r="129" s="3" customFormat="1" spans="2:8">
      <c r="B129" s="91"/>
      <c r="C129" s="67"/>
      <c r="D129" s="92"/>
      <c r="E129" s="67"/>
      <c r="F129" s="67"/>
      <c r="G129" s="93"/>
      <c r="H129" s="94"/>
    </row>
    <row r="130" spans="3:3">
      <c r="C130" s="12"/>
    </row>
    <row r="131" spans="3:3">
      <c r="C131" s="12"/>
    </row>
    <row r="132" spans="3:3">
      <c r="C132" s="12"/>
    </row>
  </sheetData>
  <mergeCells count="62">
    <mergeCell ref="A1:H1"/>
    <mergeCell ref="A2:H2"/>
    <mergeCell ref="G5:G11"/>
    <mergeCell ref="G12:G13"/>
    <mergeCell ref="G14:G16"/>
    <mergeCell ref="G17:G19"/>
    <mergeCell ref="G20:G23"/>
    <mergeCell ref="G24:G26"/>
    <mergeCell ref="G27:G30"/>
    <mergeCell ref="G34:G35"/>
    <mergeCell ref="G36:G39"/>
    <mergeCell ref="G40:G41"/>
    <mergeCell ref="G43:G46"/>
    <mergeCell ref="G49:G50"/>
    <mergeCell ref="G51:G52"/>
    <mergeCell ref="G54:G55"/>
    <mergeCell ref="G56:G59"/>
    <mergeCell ref="G61:G65"/>
    <mergeCell ref="G66:G67"/>
    <mergeCell ref="G68:G69"/>
    <mergeCell ref="G70:G77"/>
    <mergeCell ref="G78:G82"/>
    <mergeCell ref="G83:G85"/>
    <mergeCell ref="G87:G91"/>
    <mergeCell ref="G98:G99"/>
    <mergeCell ref="G100:G103"/>
    <mergeCell ref="G106:G109"/>
    <mergeCell ref="G110:G111"/>
    <mergeCell ref="G112:G114"/>
    <mergeCell ref="G115:G116"/>
    <mergeCell ref="G119:G121"/>
    <mergeCell ref="G124:G125"/>
    <mergeCell ref="H5:H11"/>
    <mergeCell ref="H12:H13"/>
    <mergeCell ref="H14:H16"/>
    <mergeCell ref="H17:H19"/>
    <mergeCell ref="H20:H23"/>
    <mergeCell ref="H24:H26"/>
    <mergeCell ref="H27:H30"/>
    <mergeCell ref="H34:H35"/>
    <mergeCell ref="H36:H39"/>
    <mergeCell ref="H40:H41"/>
    <mergeCell ref="H43:H46"/>
    <mergeCell ref="H49:H50"/>
    <mergeCell ref="H51:H52"/>
    <mergeCell ref="H54:H55"/>
    <mergeCell ref="H56:H59"/>
    <mergeCell ref="H61:H65"/>
    <mergeCell ref="H66:H67"/>
    <mergeCell ref="H68:H69"/>
    <mergeCell ref="H70:H77"/>
    <mergeCell ref="H78:H82"/>
    <mergeCell ref="H83:H85"/>
    <mergeCell ref="H87:H91"/>
    <mergeCell ref="H98:H99"/>
    <mergeCell ref="H100:H103"/>
    <mergeCell ref="H106:H109"/>
    <mergeCell ref="H110:H111"/>
    <mergeCell ref="H112:H114"/>
    <mergeCell ref="H115:H116"/>
    <mergeCell ref="H119:H121"/>
    <mergeCell ref="H124:H125"/>
  </mergeCells>
  <dataValidations count="1">
    <dataValidation type="list" allowBlank="1" showInputMessage="1" showErrorMessage="1" sqref="C129 C4:C127 C130:C132 C134:C1048576">
      <formula1>"男,女"</formula1>
    </dataValidation>
  </dataValidations>
  <pageMargins left="0.751388888888889" right="0.865972222222222" top="1" bottom="1" header="0.5" footer="0.5"/>
  <pageSetup paperSize="9" scale="6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2022年柞水县城镇公益性岗位四季度第一批岗位补贴表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潇兮兮。</cp:lastModifiedBy>
  <dcterms:created xsi:type="dcterms:W3CDTF">2018-12-07T07:59:00Z</dcterms:created>
  <dcterms:modified xsi:type="dcterms:W3CDTF">2023-01-06T03:08:55Z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75934A7285C6440A947BE1E873C9D5B5</vt:lpwstr>
  </property>
</Properties>
</file>