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年柞水县城镇公益性岗位期限内人员社会保险补贴公示表" sheetId="6" r:id="rId1"/>
  </sheets>
  <externalReferences>
    <externalReference r:id="rId2"/>
  </externalReferences>
  <definedNames>
    <definedName name="_xlnm._FilterDatabase" localSheetId="0" hidden="1">'2021年柞水县城镇公益性岗位期限内人员社会保险补贴公示表'!$A$1:$K$168</definedName>
    <definedName name="类别">[1]人员类别!$C$5:$C$7</definedName>
    <definedName name="_xlnm.Print_Titles" localSheetId="0">'2021年柞水县城镇公益性岗位期限内人员社会保险补贴公示表'!$1:$2</definedName>
  </definedNames>
  <calcPr calcId="144525" concurrentCalc="0"/>
</workbook>
</file>

<file path=xl/sharedStrings.xml><?xml version="1.0" encoding="utf-8"?>
<sst xmlns="http://schemas.openxmlformats.org/spreadsheetml/2006/main" count="508" uniqueCount="358">
  <si>
    <t>2021年柞水县城镇公益性岗位期限内人员社会保险补贴公示表</t>
  </si>
  <si>
    <t>序号</t>
  </si>
  <si>
    <t>姓名</t>
  </si>
  <si>
    <t>身份证号*</t>
  </si>
  <si>
    <t>补贴开始年月*
(格式:yyyyMM)</t>
  </si>
  <si>
    <t>补贴结束年月*
(格式:yyyyMM)</t>
  </si>
  <si>
    <t>养老缴费金额*
(单位：元)</t>
  </si>
  <si>
    <t>医疗缴费金额*
(单位：元)</t>
  </si>
  <si>
    <t>失业缴费金额*
(单位：元)</t>
  </si>
  <si>
    <t>合计（元）</t>
  </si>
  <si>
    <t>单位名称*</t>
  </si>
  <si>
    <t>备注</t>
  </si>
  <si>
    <t>汪小钦</t>
  </si>
  <si>
    <t>612527********0014</t>
  </si>
  <si>
    <t>柞水县应急管理局</t>
  </si>
  <si>
    <t>卢翔</t>
  </si>
  <si>
    <t>612527********0417</t>
  </si>
  <si>
    <t>柞水县发展改革局</t>
  </si>
  <si>
    <t>张美英</t>
  </si>
  <si>
    <t>612527********542X</t>
  </si>
  <si>
    <t>柞水县法院</t>
  </si>
  <si>
    <t>蔡乾琴</t>
  </si>
  <si>
    <t>612527********562X</t>
  </si>
  <si>
    <t>柞水县审计局</t>
  </si>
  <si>
    <t>艾  芬</t>
  </si>
  <si>
    <t>612527********002x</t>
  </si>
  <si>
    <t>柞水县城区第一幼儿园</t>
  </si>
  <si>
    <t>张燕</t>
  </si>
  <si>
    <t>612527********3028</t>
  </si>
  <si>
    <t>柞水县文化和旅游局</t>
  </si>
  <si>
    <t>赖耀玲</t>
  </si>
  <si>
    <t>612527********0844</t>
  </si>
  <si>
    <t>中国共产党柞水县委员会党校</t>
  </si>
  <si>
    <t>邹彩琴</t>
  </si>
  <si>
    <t>612527********0823</t>
  </si>
  <si>
    <t>陕西省柞水中学</t>
  </si>
  <si>
    <t>熊丽</t>
  </si>
  <si>
    <t>612527********0025</t>
  </si>
  <si>
    <t>张永英</t>
  </si>
  <si>
    <t>612525********2684</t>
  </si>
  <si>
    <t>孟祥萍</t>
  </si>
  <si>
    <t>612527********5643</t>
  </si>
  <si>
    <t>周长娥</t>
  </si>
  <si>
    <t>612527********5664</t>
  </si>
  <si>
    <t>郭娜</t>
  </si>
  <si>
    <t>612527********5629</t>
  </si>
  <si>
    <t>李牧天</t>
  </si>
  <si>
    <t>612527********3814</t>
  </si>
  <si>
    <t>柞水县林业局</t>
  </si>
  <si>
    <t>刘荣山</t>
  </si>
  <si>
    <t>612527********6411</t>
  </si>
  <si>
    <t>万可霞</t>
  </si>
  <si>
    <t>612527********6824</t>
  </si>
  <si>
    <t>柞水县城区第一初级中学</t>
  </si>
  <si>
    <t>张艳霞</t>
  </si>
  <si>
    <t>132930********0045</t>
  </si>
  <si>
    <t>詹绪阳</t>
  </si>
  <si>
    <t>612527********6000</t>
  </si>
  <si>
    <t>柞水县机关事务管理局</t>
  </si>
  <si>
    <t>王维博</t>
  </si>
  <si>
    <t>612527********0429</t>
  </si>
  <si>
    <t>蒋小芳</t>
  </si>
  <si>
    <t>阮娟</t>
  </si>
  <si>
    <t>612527********1825</t>
  </si>
  <si>
    <t>陕西牛背梁国家森林公园管理委员会</t>
  </si>
  <si>
    <t>任婷婷</t>
  </si>
  <si>
    <t>612527********3022</t>
  </si>
  <si>
    <t>邓宏楠</t>
  </si>
  <si>
    <t>612525********4810</t>
  </si>
  <si>
    <t>徐鑫鑫</t>
  </si>
  <si>
    <t>612527********3413</t>
  </si>
  <si>
    <t>柞水县乾佑街道办事处</t>
  </si>
  <si>
    <t>张丹</t>
  </si>
  <si>
    <t>612527********0423</t>
  </si>
  <si>
    <t>赖祥英</t>
  </si>
  <si>
    <t>612527********2029</t>
  </si>
  <si>
    <t>蒋立苗</t>
  </si>
  <si>
    <t>612527********0024</t>
  </si>
  <si>
    <t>黑艳艳</t>
  </si>
  <si>
    <t>612527********0021</t>
  </si>
  <si>
    <t>徐松琴</t>
  </si>
  <si>
    <t>党群</t>
  </si>
  <si>
    <t>612527********262X</t>
  </si>
  <si>
    <t>蔡克梅</t>
  </si>
  <si>
    <t>612527********4022</t>
  </si>
  <si>
    <t>陈巧</t>
  </si>
  <si>
    <t>612527********0820</t>
  </si>
  <si>
    <t>孙瑜</t>
  </si>
  <si>
    <t>夏臣慧</t>
  </si>
  <si>
    <t>612527********3827</t>
  </si>
  <si>
    <t>柞水县老年学会</t>
  </si>
  <si>
    <t>胡玺</t>
  </si>
  <si>
    <t>612527********443X</t>
  </si>
  <si>
    <t>柞水县畜牧兽医中心</t>
  </si>
  <si>
    <t>刘选宏</t>
  </si>
  <si>
    <t>612527********0039</t>
  </si>
  <si>
    <t>中国共产党柞水县纪律检查委员会</t>
  </si>
  <si>
    <t>汪健</t>
  </si>
  <si>
    <t>612527********0413</t>
  </si>
  <si>
    <t>柞水县凤凰镇人民政府</t>
  </si>
  <si>
    <t>王飞</t>
  </si>
  <si>
    <t>370405********1812</t>
  </si>
  <si>
    <t>周豆</t>
  </si>
  <si>
    <t>刘小燕</t>
  </si>
  <si>
    <t>612527********0442</t>
  </si>
  <si>
    <t>郑霞</t>
  </si>
  <si>
    <t>612527********0420</t>
  </si>
  <si>
    <t>柞水县科技和教育体育局</t>
  </si>
  <si>
    <t>聂文文</t>
  </si>
  <si>
    <t>612527********3025</t>
  </si>
  <si>
    <t>王春霞</t>
  </si>
  <si>
    <t>612527********1823</t>
  </si>
  <si>
    <t>党淑莉</t>
  </si>
  <si>
    <t>王金梅</t>
  </si>
  <si>
    <t>612527********1820</t>
  </si>
  <si>
    <t>柞水县乾佑街道办事处仁和社区居民委员会</t>
  </si>
  <si>
    <t>徐吉平</t>
  </si>
  <si>
    <t>612527********0421</t>
  </si>
  <si>
    <t>柞水县卫生健康局</t>
  </si>
  <si>
    <t>代富祥</t>
  </si>
  <si>
    <t>612527********0414</t>
  </si>
  <si>
    <t>郭天霞</t>
  </si>
  <si>
    <t>612527********1822</t>
  </si>
  <si>
    <t>简云波</t>
  </si>
  <si>
    <t>610402********0824</t>
  </si>
  <si>
    <t>肖姣</t>
  </si>
  <si>
    <t>612527********2023</t>
  </si>
  <si>
    <t>柞水县杏坪镇人民政府</t>
  </si>
  <si>
    <t>罗金花</t>
  </si>
  <si>
    <t>柞水县民政局</t>
  </si>
  <si>
    <t>程芳琴</t>
  </si>
  <si>
    <t>612527********3823</t>
  </si>
  <si>
    <t>张祖云</t>
  </si>
  <si>
    <t>612527********6443</t>
  </si>
  <si>
    <t>程光凤</t>
  </si>
  <si>
    <t>612527********044X</t>
  </si>
  <si>
    <t>时佩楠</t>
  </si>
  <si>
    <t>612527********0049</t>
  </si>
  <si>
    <t>柞水县交通运输局</t>
  </si>
  <si>
    <t>齐姣</t>
  </si>
  <si>
    <t>610115********3267</t>
  </si>
  <si>
    <t>廖惠波</t>
  </si>
  <si>
    <t>612527********3849</t>
  </si>
  <si>
    <t>张文</t>
  </si>
  <si>
    <t>612527********4459</t>
  </si>
  <si>
    <t>柞水县公安消防大队</t>
  </si>
  <si>
    <t>陈晨</t>
  </si>
  <si>
    <t>612527********0036</t>
  </si>
  <si>
    <t>詹绪祺</t>
  </si>
  <si>
    <t>612527********6416</t>
  </si>
  <si>
    <t>倪小艳</t>
  </si>
  <si>
    <t>612527********0426</t>
  </si>
  <si>
    <t>柞水县公安局交通管理大队</t>
  </si>
  <si>
    <t>童焱</t>
  </si>
  <si>
    <t>612527********001X</t>
  </si>
  <si>
    <t>王强</t>
  </si>
  <si>
    <t>612527********5617</t>
  </si>
  <si>
    <t>王恩露</t>
  </si>
  <si>
    <t>612527********0827</t>
  </si>
  <si>
    <t>柞水县残疾人联合会</t>
  </si>
  <si>
    <t>代兵</t>
  </si>
  <si>
    <t>612527********0010</t>
  </si>
  <si>
    <t>柞水县统计局</t>
  </si>
  <si>
    <t>郭阳</t>
  </si>
  <si>
    <t>程瑶</t>
  </si>
  <si>
    <t>612527********082x</t>
  </si>
  <si>
    <t>王为霞</t>
  </si>
  <si>
    <t>柞水县职业中等专业学校</t>
  </si>
  <si>
    <t>廖芹</t>
  </si>
  <si>
    <t>612527********302X</t>
  </si>
  <si>
    <t>李玲</t>
  </si>
  <si>
    <t>柞水县信访局</t>
  </si>
  <si>
    <t>王金秋</t>
  </si>
  <si>
    <t>612527********0023</t>
  </si>
  <si>
    <t>潘道云</t>
  </si>
  <si>
    <t>柞水县非税收入管理局</t>
  </si>
  <si>
    <t>宋芳平</t>
  </si>
  <si>
    <t>612527********6618</t>
  </si>
  <si>
    <t>柞水县营盘镇人民政府</t>
  </si>
  <si>
    <t>李友茂</t>
  </si>
  <si>
    <t>612527********6630</t>
  </si>
  <si>
    <t>余志明</t>
  </si>
  <si>
    <t>612527********0035</t>
  </si>
  <si>
    <t>中共柞水县委办公室</t>
  </si>
  <si>
    <t>郭伦奇</t>
  </si>
  <si>
    <t>中国共产主义青年团团柞水县委员会</t>
  </si>
  <si>
    <t>石楚会</t>
  </si>
  <si>
    <t>612324********6024</t>
  </si>
  <si>
    <t>柞水县体育运动学校</t>
  </si>
  <si>
    <t>张珉赫</t>
  </si>
  <si>
    <t>612527********0041</t>
  </si>
  <si>
    <t>柞水县人民医院</t>
  </si>
  <si>
    <t>黄巧娜</t>
  </si>
  <si>
    <t>612527********0042</t>
  </si>
  <si>
    <t>杨晓莉</t>
  </si>
  <si>
    <t>李帮柱</t>
  </si>
  <si>
    <t>612527********3818</t>
  </si>
  <si>
    <t>苏婷</t>
  </si>
  <si>
    <t>612527********002X</t>
  </si>
  <si>
    <t>汪琳琳</t>
  </si>
  <si>
    <t>612527********0043</t>
  </si>
  <si>
    <t>乾佑街道办事处迎春社区居民委员会</t>
  </si>
  <si>
    <t>熊莉</t>
  </si>
  <si>
    <t>612527********5621</t>
  </si>
  <si>
    <t>王锋</t>
  </si>
  <si>
    <t>中国人民政治协商会议陕西省柞水县委员会办公室</t>
  </si>
  <si>
    <t>冯燕</t>
  </si>
  <si>
    <t>612526********8867</t>
  </si>
  <si>
    <t>柞水县下梁镇人民政府</t>
  </si>
  <si>
    <t>王兴云</t>
  </si>
  <si>
    <t>612526********0560</t>
  </si>
  <si>
    <t>彭小红</t>
  </si>
  <si>
    <t>612527********5624</t>
  </si>
  <si>
    <t>张霞</t>
  </si>
  <si>
    <t>612526********3764</t>
  </si>
  <si>
    <t>魏小莉</t>
  </si>
  <si>
    <t>612524********2622</t>
  </si>
  <si>
    <t>柞水县财政局</t>
  </si>
  <si>
    <t>汪学森</t>
  </si>
  <si>
    <t>612527********041X</t>
  </si>
  <si>
    <t>姜维</t>
  </si>
  <si>
    <t>612527********3415</t>
  </si>
  <si>
    <t>樊远森</t>
  </si>
  <si>
    <t>李小梅</t>
  </si>
  <si>
    <t>王菲</t>
  </si>
  <si>
    <t>612527********0424</t>
  </si>
  <si>
    <t>柞水县就业管理局</t>
  </si>
  <si>
    <t>胡姗珊</t>
  </si>
  <si>
    <t>612527********0029</t>
  </si>
  <si>
    <t>程涛</t>
  </si>
  <si>
    <t>612527********201x</t>
  </si>
  <si>
    <t>柞水县宣传部</t>
  </si>
  <si>
    <t>马遥</t>
  </si>
  <si>
    <t>612527********0494</t>
  </si>
  <si>
    <t>柞水县公安局</t>
  </si>
  <si>
    <t>樊盼</t>
  </si>
  <si>
    <t>612527********3835</t>
  </si>
  <si>
    <t>徐玮</t>
  </si>
  <si>
    <t>612527********0015</t>
  </si>
  <si>
    <t>何永鹏</t>
  </si>
  <si>
    <t>612527********4414</t>
  </si>
  <si>
    <t>强勇</t>
  </si>
  <si>
    <t>612527********0416</t>
  </si>
  <si>
    <t>高莉</t>
  </si>
  <si>
    <t>612527********0828</t>
  </si>
  <si>
    <t>柞水县总工会</t>
  </si>
  <si>
    <t>吴晓红</t>
  </si>
  <si>
    <t>612527********6627</t>
  </si>
  <si>
    <t>韩立云</t>
  </si>
  <si>
    <t>612526********614X</t>
  </si>
  <si>
    <t>陈丽</t>
  </si>
  <si>
    <t>612527********0047</t>
  </si>
  <si>
    <t>张晓琴</t>
  </si>
  <si>
    <t>612527********6425</t>
  </si>
  <si>
    <t>冯芬</t>
  </si>
  <si>
    <t>612527********6621</t>
  </si>
  <si>
    <t>吴学霞</t>
  </si>
  <si>
    <t>蔡小丽</t>
  </si>
  <si>
    <t>612526********4021</t>
  </si>
  <si>
    <t>陈家珍</t>
  </si>
  <si>
    <t>612527********2626</t>
  </si>
  <si>
    <t>柞水县水利局</t>
  </si>
  <si>
    <t>呼  强</t>
  </si>
  <si>
    <t>612527********0433</t>
  </si>
  <si>
    <t>乐云英</t>
  </si>
  <si>
    <t>612527********0441</t>
  </si>
  <si>
    <t>王  凡</t>
  </si>
  <si>
    <t>612527********0428</t>
  </si>
  <si>
    <t>刘李英</t>
  </si>
  <si>
    <t>612527********0028</t>
  </si>
  <si>
    <t>魏长林</t>
  </si>
  <si>
    <t>612527********241X</t>
  </si>
  <si>
    <t>柞水县城市管理局</t>
  </si>
  <si>
    <t>方明珍</t>
  </si>
  <si>
    <t>612527********2622</t>
  </si>
  <si>
    <t>党永芳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</si>
  <si>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</si>
  <si>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</si>
  <si>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</si>
  <si>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</si>
  <si>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</si>
  <si>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</si>
  <si>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</si>
  <si>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</si>
  <si>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</si>
  <si>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</si>
  <si>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</si>
  <si>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</si>
  <si>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</si>
  <si>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</si>
  <si>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汪顺林</t>
  </si>
  <si>
    <t>612527********5615</t>
  </si>
  <si>
    <t>吴远红</t>
  </si>
  <si>
    <t>612527********1824</t>
  </si>
  <si>
    <t>赵绪学</t>
  </si>
  <si>
    <t>612527********6614</t>
  </si>
  <si>
    <t>吴岱</t>
  </si>
  <si>
    <t>612527********005X</t>
  </si>
  <si>
    <t>周敏</t>
  </si>
  <si>
    <t>612527********1620</t>
  </si>
  <si>
    <t>白洁</t>
  </si>
  <si>
    <t>612526********002X</t>
  </si>
  <si>
    <t>赵珍珠</t>
  </si>
  <si>
    <t>612527********5421</t>
  </si>
  <si>
    <t>党显艳</t>
  </si>
  <si>
    <t>612527********0448</t>
  </si>
  <si>
    <t>郑桂芝</t>
  </si>
  <si>
    <t>612527********4423</t>
  </si>
  <si>
    <t>郑大英</t>
  </si>
  <si>
    <t>612527********4422</t>
  </si>
  <si>
    <t>邹小琴</t>
  </si>
  <si>
    <t>杨小青</t>
  </si>
  <si>
    <t>李淑凤</t>
  </si>
  <si>
    <t>612527********3243</t>
  </si>
  <si>
    <t>王华</t>
  </si>
  <si>
    <t>刘凤琴</t>
  </si>
  <si>
    <t>612527********0485</t>
  </si>
  <si>
    <t>伍小红</t>
  </si>
  <si>
    <t>612527********1821</t>
  </si>
  <si>
    <t>何玉</t>
  </si>
  <si>
    <t>陈昌粉</t>
  </si>
  <si>
    <t>522428********3020</t>
  </si>
  <si>
    <t>左晓峰</t>
  </si>
  <si>
    <t>612527********561X</t>
  </si>
  <si>
    <t>李铨</t>
  </si>
  <si>
    <t>汪晓燕</t>
  </si>
  <si>
    <t>612527********3420</t>
  </si>
  <si>
    <t>612527********6423</t>
  </si>
  <si>
    <t>张巧</t>
  </si>
  <si>
    <t>612527********6421</t>
  </si>
  <si>
    <r>
      <rPr>
        <sz val="10"/>
        <rFont val="仿宋_GB2312"/>
        <charset val="134"/>
      </rPr>
      <t>杨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婷</t>
    </r>
  </si>
  <si>
    <t>杨艳</t>
  </si>
  <si>
    <t>罗晓琴</t>
  </si>
  <si>
    <t>612527********5644</t>
  </si>
  <si>
    <t>程仕莲</t>
  </si>
  <si>
    <t>612527********5423</t>
  </si>
  <si>
    <t>王能强</t>
  </si>
  <si>
    <t>612527********0012</t>
  </si>
  <si>
    <t>陈昌波</t>
  </si>
  <si>
    <t>612527********0412</t>
  </si>
  <si>
    <t>骆小宁</t>
  </si>
  <si>
    <t>徐  强</t>
  </si>
  <si>
    <t>柞水县人民政府办公室</t>
  </si>
  <si>
    <t>谈  皓</t>
  </si>
  <si>
    <t>王璐</t>
  </si>
  <si>
    <t>石彩萍</t>
  </si>
  <si>
    <t>622901********3025</t>
  </si>
  <si>
    <t>柞水县小岭镇人民政府</t>
  </si>
  <si>
    <t>刘春花</t>
  </si>
  <si>
    <t>612527********3020</t>
  </si>
  <si>
    <t>陈红霞</t>
  </si>
  <si>
    <t>612527********0845</t>
  </si>
  <si>
    <t>张苗苗</t>
  </si>
  <si>
    <t>612527********6422</t>
  </si>
  <si>
    <t>李开宁</t>
  </si>
  <si>
    <t>612527********0440</t>
  </si>
  <si>
    <t>柞水县城区第一小学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</si>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</sst>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/>
    <xf numFmtId="0" fontId="8" fillId="0" borderId="0"/>
  </cellStyleXfs>
  <cellXfs count="20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2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8月" xfId="50"/>
  </cellStyles>
  <tableStyles count="0" defaultTableStyle="TableStyleMedium2" defaultPivotStyle="PivotStyleLight16"/>
  <colors>
    <mruColors>
      <color rgb="00FFFFFF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liuyue\Desktop\C:\Users\a\Desktop\&#20844;&#30410;&#23703;&#31038;&#20445;&#34917;&#36148;&#24405;&#31995;&#32479;\&#20849;&#38738;&#22242;&#31038;&#20445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人员类别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"/>
  <sheetViews>
    <sheetView tabSelected="1" topLeftCell="A51" workbookViewId="0">
      <selection activeCell="O68" sqref="O68"/>
    </sheetView>
  </sheetViews>
  <sheetFormatPr defaultColWidth="9" defaultRowHeight="13.5"/>
  <cols>
    <col min="1" max="1" width="5.125" style="2" customWidth="1"/>
    <col min="2" max="2" width="8.25" style="2" customWidth="1"/>
    <col min="3" max="3" width="18.625" style="2" customWidth="1"/>
    <col min="4" max="4" width="8.75" style="3" customWidth="1"/>
    <col min="5" max="5" width="9.25" style="3" customWidth="1"/>
    <col min="6" max="6" width="12.875" style="3" customWidth="1"/>
    <col min="7" max="7" width="11.25" style="3" customWidth="1"/>
    <col min="8" max="8" width="10.5" style="3" customWidth="1"/>
    <col min="9" max="9" width="12.5" style="4" customWidth="1"/>
    <col min="10" max="10" width="29.375" style="2" customWidth="1"/>
    <col min="11" max="11" width="9.25" style="2" customWidth="1"/>
    <col min="12" max="16384" width="9" style="2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0" customHeight="1" spans="1:11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7" t="s">
        <v>10</v>
      </c>
      <c r="K2" s="7" t="s">
        <v>11</v>
      </c>
    </row>
    <row r="3" s="1" customFormat="1" ht="14" customHeight="1" spans="1:11">
      <c r="A3" s="10">
        <v>1</v>
      </c>
      <c r="B3" s="9" t="s">
        <v>12</v>
      </c>
      <c r="C3" s="9" t="s">
        <v>13</v>
      </c>
      <c r="D3" s="11">
        <v>202101</v>
      </c>
      <c r="E3" s="11">
        <v>202112</v>
      </c>
      <c r="F3" s="12">
        <f>581.12*12</f>
        <v>6973.44</v>
      </c>
      <c r="G3" s="11">
        <f>208.63*12</f>
        <v>2503.56</v>
      </c>
      <c r="H3" s="13">
        <f>25.8*12</f>
        <v>309.6</v>
      </c>
      <c r="I3" s="17">
        <f>SUM(F3:H3)</f>
        <v>9786.6</v>
      </c>
      <c r="J3" s="9" t="s">
        <v>14</v>
      </c>
      <c r="K3" s="18"/>
    </row>
    <row r="4" ht="14" customHeight="1" spans="1:11">
      <c r="A4" s="10">
        <v>2</v>
      </c>
      <c r="B4" s="9" t="s">
        <v>15</v>
      </c>
      <c r="C4" s="9" t="s">
        <v>16</v>
      </c>
      <c r="D4" s="11">
        <v>202101</v>
      </c>
      <c r="E4" s="11">
        <v>202112</v>
      </c>
      <c r="F4" s="12">
        <f>581.12*12</f>
        <v>6973.44</v>
      </c>
      <c r="G4" s="11">
        <f>208.63*12</f>
        <v>2503.56</v>
      </c>
      <c r="H4" s="13">
        <f>25.8*12</f>
        <v>309.6</v>
      </c>
      <c r="I4" s="17">
        <f t="shared" ref="I3:I17" si="0">SUM(F4:H4)</f>
        <v>9786.6</v>
      </c>
      <c r="J4" s="9" t="s">
        <v>17</v>
      </c>
      <c r="K4" s="18"/>
    </row>
    <row r="5" ht="14" customHeight="1" spans="1:11">
      <c r="A5" s="10">
        <v>3</v>
      </c>
      <c r="B5" s="9" t="s">
        <v>18</v>
      </c>
      <c r="C5" s="9" t="s">
        <v>19</v>
      </c>
      <c r="D5" s="11">
        <v>202107</v>
      </c>
      <c r="E5" s="11">
        <v>202112</v>
      </c>
      <c r="F5" s="12">
        <f>581.12*6</f>
        <v>3486.72</v>
      </c>
      <c r="G5" s="14">
        <f>208.63*6</f>
        <v>1251.78</v>
      </c>
      <c r="H5" s="14">
        <f>25.8*6</f>
        <v>154.8</v>
      </c>
      <c r="I5" s="12">
        <f t="shared" si="0"/>
        <v>4893.3</v>
      </c>
      <c r="J5" s="9" t="s">
        <v>20</v>
      </c>
      <c r="K5" s="18"/>
    </row>
    <row r="6" ht="14" customHeight="1" spans="1:11">
      <c r="A6" s="10">
        <v>4</v>
      </c>
      <c r="B6" s="9" t="s">
        <v>21</v>
      </c>
      <c r="C6" s="9" t="s">
        <v>22</v>
      </c>
      <c r="D6" s="11">
        <v>202101</v>
      </c>
      <c r="E6" s="11">
        <v>202112</v>
      </c>
      <c r="F6" s="13">
        <f t="shared" ref="F6:F15" si="1">581.12*12</f>
        <v>6973.44</v>
      </c>
      <c r="G6" s="11">
        <f t="shared" ref="G6:G15" si="2">208.63*12</f>
        <v>2503.56</v>
      </c>
      <c r="H6" s="13">
        <f t="shared" ref="H6:H15" si="3">25.8*12</f>
        <v>309.6</v>
      </c>
      <c r="I6" s="12">
        <f t="shared" si="0"/>
        <v>9786.6</v>
      </c>
      <c r="J6" s="9" t="s">
        <v>23</v>
      </c>
      <c r="K6" s="18"/>
    </row>
    <row r="7" ht="14" customHeight="1" spans="1:11">
      <c r="A7" s="10">
        <v>5</v>
      </c>
      <c r="B7" s="9" t="s">
        <v>24</v>
      </c>
      <c r="C7" s="9" t="s">
        <v>25</v>
      </c>
      <c r="D7" s="11">
        <v>202101</v>
      </c>
      <c r="E7" s="11">
        <v>202112</v>
      </c>
      <c r="F7" s="13">
        <f t="shared" si="1"/>
        <v>6973.44</v>
      </c>
      <c r="G7" s="11">
        <f t="shared" si="2"/>
        <v>2503.56</v>
      </c>
      <c r="H7" s="13">
        <f t="shared" si="3"/>
        <v>309.6</v>
      </c>
      <c r="I7" s="12">
        <f t="shared" si="0"/>
        <v>9786.6</v>
      </c>
      <c r="J7" s="9" t="s">
        <v>26</v>
      </c>
      <c r="K7" s="18"/>
    </row>
    <row r="8" ht="14" customHeight="1" spans="1:11">
      <c r="A8" s="10">
        <v>6</v>
      </c>
      <c r="B8" s="9" t="s">
        <v>27</v>
      </c>
      <c r="C8" s="9" t="s">
        <v>28</v>
      </c>
      <c r="D8" s="11">
        <v>202107</v>
      </c>
      <c r="E8" s="11">
        <v>202112</v>
      </c>
      <c r="F8" s="12">
        <f>581.12*6</f>
        <v>3486.72</v>
      </c>
      <c r="G8" s="14"/>
      <c r="H8" s="14"/>
      <c r="I8" s="12">
        <f t="shared" si="0"/>
        <v>3486.72</v>
      </c>
      <c r="J8" s="9" t="s">
        <v>29</v>
      </c>
      <c r="K8" s="18"/>
    </row>
    <row r="9" ht="14" customHeight="1" spans="1:11">
      <c r="A9" s="10">
        <v>7</v>
      </c>
      <c r="B9" s="9" t="s">
        <v>30</v>
      </c>
      <c r="C9" s="9" t="s">
        <v>31</v>
      </c>
      <c r="D9" s="11">
        <v>202101</v>
      </c>
      <c r="E9" s="11">
        <v>202112</v>
      </c>
      <c r="F9" s="13">
        <f t="shared" si="1"/>
        <v>6973.44</v>
      </c>
      <c r="G9" s="11">
        <f>208.63*12</f>
        <v>2503.56</v>
      </c>
      <c r="H9" s="13">
        <f t="shared" si="3"/>
        <v>309.6</v>
      </c>
      <c r="I9" s="12">
        <f t="shared" si="0"/>
        <v>9786.6</v>
      </c>
      <c r="J9" s="9" t="s">
        <v>32</v>
      </c>
      <c r="K9" s="18"/>
    </row>
    <row r="10" ht="14" customHeight="1" spans="1:11">
      <c r="A10" s="10">
        <v>8</v>
      </c>
      <c r="B10" s="9" t="s">
        <v>33</v>
      </c>
      <c r="C10" s="9" t="s">
        <v>34</v>
      </c>
      <c r="D10" s="11">
        <v>202101</v>
      </c>
      <c r="E10" s="11">
        <v>202112</v>
      </c>
      <c r="F10" s="13">
        <f t="shared" si="1"/>
        <v>6973.44</v>
      </c>
      <c r="G10" s="11">
        <f t="shared" si="2"/>
        <v>2503.56</v>
      </c>
      <c r="H10" s="13">
        <f t="shared" si="3"/>
        <v>309.6</v>
      </c>
      <c r="I10" s="12">
        <f t="shared" si="0"/>
        <v>9786.6</v>
      </c>
      <c r="J10" s="9" t="s">
        <v>35</v>
      </c>
      <c r="K10" s="18"/>
    </row>
    <row r="11" ht="14" customHeight="1" spans="1:11">
      <c r="A11" s="10">
        <v>9</v>
      </c>
      <c r="B11" s="9" t="s">
        <v>36</v>
      </c>
      <c r="C11" s="9" t="s">
        <v>37</v>
      </c>
      <c r="D11" s="11">
        <v>202101</v>
      </c>
      <c r="E11" s="11">
        <v>202112</v>
      </c>
      <c r="F11" s="13">
        <f t="shared" si="1"/>
        <v>6973.44</v>
      </c>
      <c r="G11" s="11">
        <f t="shared" si="2"/>
        <v>2503.56</v>
      </c>
      <c r="H11" s="13">
        <f t="shared" si="3"/>
        <v>309.6</v>
      </c>
      <c r="I11" s="12">
        <f t="shared" si="0"/>
        <v>9786.6</v>
      </c>
      <c r="J11" s="9" t="s">
        <v>35</v>
      </c>
      <c r="K11" s="18"/>
    </row>
    <row r="12" ht="14" customHeight="1" spans="1:11">
      <c r="A12" s="10">
        <v>10</v>
      </c>
      <c r="B12" s="9" t="s">
        <v>38</v>
      </c>
      <c r="C12" s="9" t="s">
        <v>39</v>
      </c>
      <c r="D12" s="11">
        <v>202101</v>
      </c>
      <c r="E12" s="11">
        <v>202112</v>
      </c>
      <c r="F12" s="13">
        <f t="shared" si="1"/>
        <v>6973.44</v>
      </c>
      <c r="G12" s="11">
        <f t="shared" si="2"/>
        <v>2503.56</v>
      </c>
      <c r="H12" s="13">
        <f t="shared" si="3"/>
        <v>309.6</v>
      </c>
      <c r="I12" s="12">
        <f t="shared" si="0"/>
        <v>9786.6</v>
      </c>
      <c r="J12" s="9" t="s">
        <v>35</v>
      </c>
      <c r="K12" s="18"/>
    </row>
    <row r="13" ht="14" customHeight="1" spans="1:11">
      <c r="A13" s="10">
        <v>11</v>
      </c>
      <c r="B13" s="9" t="s">
        <v>40</v>
      </c>
      <c r="C13" s="9" t="s">
        <v>41</v>
      </c>
      <c r="D13" s="11">
        <v>202101</v>
      </c>
      <c r="E13" s="11">
        <v>202112</v>
      </c>
      <c r="F13" s="13">
        <f t="shared" si="1"/>
        <v>6973.44</v>
      </c>
      <c r="G13" s="11">
        <f t="shared" si="2"/>
        <v>2503.56</v>
      </c>
      <c r="H13" s="13">
        <f t="shared" si="3"/>
        <v>309.6</v>
      </c>
      <c r="I13" s="12">
        <f t="shared" si="0"/>
        <v>9786.6</v>
      </c>
      <c r="J13" s="9" t="s">
        <v>35</v>
      </c>
      <c r="K13" s="18"/>
    </row>
    <row r="14" ht="14" customHeight="1" spans="1:11">
      <c r="A14" s="10">
        <v>12</v>
      </c>
      <c r="B14" s="9" t="s">
        <v>42</v>
      </c>
      <c r="C14" s="9" t="s">
        <v>43</v>
      </c>
      <c r="D14" s="11">
        <v>202101</v>
      </c>
      <c r="E14" s="11">
        <v>202112</v>
      </c>
      <c r="F14" s="13">
        <f t="shared" si="1"/>
        <v>6973.44</v>
      </c>
      <c r="G14" s="11">
        <f t="shared" si="2"/>
        <v>2503.56</v>
      </c>
      <c r="H14" s="13">
        <f t="shared" si="3"/>
        <v>309.6</v>
      </c>
      <c r="I14" s="12">
        <f t="shared" si="0"/>
        <v>9786.6</v>
      </c>
      <c r="J14" s="9" t="s">
        <v>35</v>
      </c>
      <c r="K14" s="18"/>
    </row>
    <row r="15" ht="14" customHeight="1" spans="1:11">
      <c r="A15" s="10">
        <v>13</v>
      </c>
      <c r="B15" s="9" t="s">
        <v>44</v>
      </c>
      <c r="C15" s="9" t="s">
        <v>45</v>
      </c>
      <c r="D15" s="11">
        <v>202101</v>
      </c>
      <c r="E15" s="11">
        <v>202112</v>
      </c>
      <c r="F15" s="13">
        <f t="shared" si="1"/>
        <v>6973.44</v>
      </c>
      <c r="G15" s="11"/>
      <c r="H15" s="13"/>
      <c r="I15" s="12">
        <f t="shared" si="0"/>
        <v>6973.44</v>
      </c>
      <c r="J15" s="9" t="s">
        <v>35</v>
      </c>
      <c r="K15" s="18"/>
    </row>
    <row r="16" ht="14" customHeight="1" spans="1:11">
      <c r="A16" s="10">
        <v>14</v>
      </c>
      <c r="B16" s="9" t="s">
        <v>46</v>
      </c>
      <c r="C16" s="9" t="s">
        <v>47</v>
      </c>
      <c r="D16" s="11">
        <v>202101</v>
      </c>
      <c r="E16" s="11">
        <v>202109</v>
      </c>
      <c r="F16" s="13">
        <f>535.97*9</f>
        <v>4823.73</v>
      </c>
      <c r="G16" s="11"/>
      <c r="H16" s="13"/>
      <c r="I16" s="12">
        <f t="shared" si="0"/>
        <v>4823.73</v>
      </c>
      <c r="J16" s="9" t="s">
        <v>48</v>
      </c>
      <c r="K16" s="18"/>
    </row>
    <row r="17" ht="14" customHeight="1" spans="1:11">
      <c r="A17" s="10">
        <v>15</v>
      </c>
      <c r="B17" s="9" t="s">
        <v>49</v>
      </c>
      <c r="C17" s="9" t="s">
        <v>50</v>
      </c>
      <c r="D17" s="11">
        <v>202107</v>
      </c>
      <c r="E17" s="11">
        <v>202112</v>
      </c>
      <c r="F17" s="13">
        <f>581.12*6</f>
        <v>3486.72</v>
      </c>
      <c r="G17" s="11"/>
      <c r="H17" s="13"/>
      <c r="I17" s="12">
        <f t="shared" si="0"/>
        <v>3486.72</v>
      </c>
      <c r="J17" s="9" t="s">
        <v>48</v>
      </c>
      <c r="K17" s="18"/>
    </row>
    <row r="18" ht="14" customHeight="1" spans="1:11">
      <c r="A18" s="10">
        <v>16</v>
      </c>
      <c r="B18" s="9" t="s">
        <v>51</v>
      </c>
      <c r="C18" s="9" t="s">
        <v>52</v>
      </c>
      <c r="D18" s="11">
        <v>202101</v>
      </c>
      <c r="E18" s="11">
        <v>202112</v>
      </c>
      <c r="F18" s="13">
        <f t="shared" ref="F18:F25" si="4">581.12*12</f>
        <v>6973.44</v>
      </c>
      <c r="G18" s="11">
        <f t="shared" ref="G18:G25" si="5">208.63*12</f>
        <v>2503.56</v>
      </c>
      <c r="H18" s="13">
        <f t="shared" ref="H18:H25" si="6">25.8*12</f>
        <v>309.6</v>
      </c>
      <c r="I18" s="12">
        <f t="shared" ref="I18:I35" si="7">SUM(F18:H18)</f>
        <v>9786.6</v>
      </c>
      <c r="J18" s="9" t="s">
        <v>53</v>
      </c>
      <c r="K18" s="18"/>
    </row>
    <row r="19" ht="14" customHeight="1" spans="1:11">
      <c r="A19" s="10">
        <v>17</v>
      </c>
      <c r="B19" s="9" t="s">
        <v>54</v>
      </c>
      <c r="C19" s="9" t="s">
        <v>55</v>
      </c>
      <c r="D19" s="11">
        <v>202101</v>
      </c>
      <c r="E19" s="11">
        <v>202112</v>
      </c>
      <c r="F19" s="13">
        <f t="shared" si="4"/>
        <v>6973.44</v>
      </c>
      <c r="G19" s="11">
        <f t="shared" si="5"/>
        <v>2503.56</v>
      </c>
      <c r="H19" s="13">
        <f t="shared" si="6"/>
        <v>309.6</v>
      </c>
      <c r="I19" s="12">
        <f t="shared" si="7"/>
        <v>9786.6</v>
      </c>
      <c r="J19" s="9" t="s">
        <v>53</v>
      </c>
      <c r="K19" s="18"/>
    </row>
    <row r="20" ht="14" customHeight="1" spans="1:11">
      <c r="A20" s="10">
        <v>18</v>
      </c>
      <c r="B20" s="9" t="s">
        <v>56</v>
      </c>
      <c r="C20" s="9" t="s">
        <v>57</v>
      </c>
      <c r="D20" s="11">
        <v>202101</v>
      </c>
      <c r="E20" s="11">
        <v>202112</v>
      </c>
      <c r="F20" s="13">
        <f t="shared" si="4"/>
        <v>6973.44</v>
      </c>
      <c r="G20" s="11">
        <f t="shared" si="5"/>
        <v>2503.56</v>
      </c>
      <c r="H20" s="13">
        <f t="shared" si="6"/>
        <v>309.6</v>
      </c>
      <c r="I20" s="12">
        <f t="shared" si="7"/>
        <v>9786.6</v>
      </c>
      <c r="J20" s="9" t="s">
        <v>58</v>
      </c>
      <c r="K20" s="18"/>
    </row>
    <row r="21" ht="14" customHeight="1" spans="1:11">
      <c r="A21" s="10">
        <v>19</v>
      </c>
      <c r="B21" s="9" t="s">
        <v>59</v>
      </c>
      <c r="C21" s="9" t="s">
        <v>60</v>
      </c>
      <c r="D21" s="11">
        <v>202101</v>
      </c>
      <c r="E21" s="11">
        <v>202112</v>
      </c>
      <c r="F21" s="13">
        <f t="shared" si="4"/>
        <v>6973.44</v>
      </c>
      <c r="G21" s="11">
        <f t="shared" si="5"/>
        <v>2503.56</v>
      </c>
      <c r="H21" s="13">
        <f t="shared" si="6"/>
        <v>309.6</v>
      </c>
      <c r="I21" s="12">
        <f t="shared" si="7"/>
        <v>9786.6</v>
      </c>
      <c r="J21" s="9" t="s">
        <v>58</v>
      </c>
      <c r="K21" s="18"/>
    </row>
    <row r="22" ht="14" customHeight="1" spans="1:11">
      <c r="A22" s="10">
        <v>20</v>
      </c>
      <c r="B22" s="9" t="s">
        <v>61</v>
      </c>
      <c r="C22" s="9" t="s">
        <v>37</v>
      </c>
      <c r="D22" s="11">
        <v>202101</v>
      </c>
      <c r="E22" s="11">
        <v>202112</v>
      </c>
      <c r="F22" s="13">
        <f t="shared" si="4"/>
        <v>6973.44</v>
      </c>
      <c r="G22" s="11">
        <f t="shared" si="5"/>
        <v>2503.56</v>
      </c>
      <c r="H22" s="13">
        <f t="shared" si="6"/>
        <v>309.6</v>
      </c>
      <c r="I22" s="12">
        <f t="shared" si="7"/>
        <v>9786.6</v>
      </c>
      <c r="J22" s="9" t="s">
        <v>58</v>
      </c>
      <c r="K22" s="18"/>
    </row>
    <row r="23" ht="14" customHeight="1" spans="1:11">
      <c r="A23" s="10">
        <v>21</v>
      </c>
      <c r="B23" s="9" t="s">
        <v>62</v>
      </c>
      <c r="C23" s="9" t="s">
        <v>63</v>
      </c>
      <c r="D23" s="11">
        <v>202101</v>
      </c>
      <c r="E23" s="11">
        <v>202112</v>
      </c>
      <c r="F23" s="13">
        <f t="shared" si="4"/>
        <v>6973.44</v>
      </c>
      <c r="G23" s="11">
        <f t="shared" si="5"/>
        <v>2503.56</v>
      </c>
      <c r="H23" s="13">
        <f t="shared" si="6"/>
        <v>309.6</v>
      </c>
      <c r="I23" s="12">
        <f t="shared" si="7"/>
        <v>9786.6</v>
      </c>
      <c r="J23" s="9" t="s">
        <v>64</v>
      </c>
      <c r="K23" s="18"/>
    </row>
    <row r="24" ht="14" customHeight="1" spans="1:11">
      <c r="A24" s="10">
        <v>22</v>
      </c>
      <c r="B24" s="9" t="s">
        <v>65</v>
      </c>
      <c r="C24" s="9" t="s">
        <v>66</v>
      </c>
      <c r="D24" s="11">
        <v>202101</v>
      </c>
      <c r="E24" s="11">
        <v>202112</v>
      </c>
      <c r="F24" s="13">
        <f t="shared" si="4"/>
        <v>6973.44</v>
      </c>
      <c r="G24" s="11">
        <f t="shared" si="5"/>
        <v>2503.56</v>
      </c>
      <c r="H24" s="13">
        <f t="shared" si="6"/>
        <v>309.6</v>
      </c>
      <c r="I24" s="12">
        <f t="shared" si="7"/>
        <v>9786.6</v>
      </c>
      <c r="J24" s="9" t="s">
        <v>64</v>
      </c>
      <c r="K24" s="18"/>
    </row>
    <row r="25" ht="14" customHeight="1" spans="1:11">
      <c r="A25" s="10">
        <v>23</v>
      </c>
      <c r="B25" s="9" t="s">
        <v>67</v>
      </c>
      <c r="C25" s="9" t="s">
        <v>68</v>
      </c>
      <c r="D25" s="11">
        <v>202101</v>
      </c>
      <c r="E25" s="11">
        <v>202112</v>
      </c>
      <c r="F25" s="13">
        <f t="shared" si="4"/>
        <v>6973.44</v>
      </c>
      <c r="G25" s="11">
        <f t="shared" si="5"/>
        <v>2503.56</v>
      </c>
      <c r="H25" s="13">
        <f t="shared" si="6"/>
        <v>309.6</v>
      </c>
      <c r="I25" s="12">
        <f t="shared" si="7"/>
        <v>9786.6</v>
      </c>
      <c r="J25" s="9" t="s">
        <v>64</v>
      </c>
      <c r="K25" s="18"/>
    </row>
    <row r="26" ht="14" customHeight="1" spans="1:11">
      <c r="A26" s="10">
        <v>24</v>
      </c>
      <c r="B26" s="9" t="s">
        <v>69</v>
      </c>
      <c r="C26" s="9" t="s">
        <v>70</v>
      </c>
      <c r="D26" s="11">
        <v>202101</v>
      </c>
      <c r="E26" s="11">
        <v>202108</v>
      </c>
      <c r="F26" s="13">
        <f>535.97*8</f>
        <v>4287.76</v>
      </c>
      <c r="G26" s="11">
        <f>208.63*8</f>
        <v>1669.04</v>
      </c>
      <c r="H26" s="13">
        <f>25.8*8</f>
        <v>206.4</v>
      </c>
      <c r="I26" s="12">
        <f t="shared" si="7"/>
        <v>6163.2</v>
      </c>
      <c r="J26" s="9" t="s">
        <v>71</v>
      </c>
      <c r="K26" s="18"/>
    </row>
    <row r="27" ht="14" customHeight="1" spans="1:11">
      <c r="A27" s="10">
        <v>25</v>
      </c>
      <c r="B27" s="9" t="s">
        <v>72</v>
      </c>
      <c r="C27" s="9" t="s">
        <v>73</v>
      </c>
      <c r="D27" s="11">
        <v>202107</v>
      </c>
      <c r="E27" s="11">
        <v>202108</v>
      </c>
      <c r="F27" s="13">
        <f>581.12*2</f>
        <v>1162.24</v>
      </c>
      <c r="G27" s="11"/>
      <c r="H27" s="14"/>
      <c r="I27" s="12">
        <f t="shared" si="7"/>
        <v>1162.24</v>
      </c>
      <c r="J27" s="9" t="s">
        <v>71</v>
      </c>
      <c r="K27" s="18"/>
    </row>
    <row r="28" ht="14" customHeight="1" spans="1:11">
      <c r="A28" s="10">
        <v>26</v>
      </c>
      <c r="B28" s="9" t="s">
        <v>74</v>
      </c>
      <c r="C28" s="9" t="s">
        <v>75</v>
      </c>
      <c r="D28" s="11">
        <v>202101</v>
      </c>
      <c r="E28" s="11">
        <v>202112</v>
      </c>
      <c r="F28" s="13">
        <f>581.12*12</f>
        <v>6973.44</v>
      </c>
      <c r="G28" s="11">
        <f>208.63*12</f>
        <v>2503.56</v>
      </c>
      <c r="H28" s="13">
        <f>25.8*12</f>
        <v>309.6</v>
      </c>
      <c r="I28" s="12">
        <f t="shared" si="7"/>
        <v>9786.6</v>
      </c>
      <c r="J28" s="9" t="s">
        <v>71</v>
      </c>
      <c r="K28" s="18"/>
    </row>
    <row r="29" ht="14" customHeight="1" spans="1:11">
      <c r="A29" s="10">
        <v>27</v>
      </c>
      <c r="B29" s="9" t="s">
        <v>76</v>
      </c>
      <c r="C29" s="9" t="s">
        <v>77</v>
      </c>
      <c r="D29" s="11">
        <v>202101</v>
      </c>
      <c r="E29" s="11">
        <v>202112</v>
      </c>
      <c r="F29" s="13">
        <f>581.12*12</f>
        <v>6973.44</v>
      </c>
      <c r="G29" s="11">
        <f>208.63*12</f>
        <v>2503.56</v>
      </c>
      <c r="H29" s="13">
        <f>25.8*12</f>
        <v>309.6</v>
      </c>
      <c r="I29" s="12">
        <f t="shared" si="7"/>
        <v>9786.6</v>
      </c>
      <c r="J29" s="9" t="s">
        <v>71</v>
      </c>
      <c r="K29" s="18"/>
    </row>
    <row r="30" ht="14" customHeight="1" spans="1:11">
      <c r="A30" s="10">
        <v>28</v>
      </c>
      <c r="B30" s="9" t="s">
        <v>78</v>
      </c>
      <c r="C30" s="9" t="s">
        <v>79</v>
      </c>
      <c r="D30" s="11">
        <v>202101</v>
      </c>
      <c r="E30" s="11">
        <v>202112</v>
      </c>
      <c r="F30" s="13">
        <f>581.12*12</f>
        <v>6973.44</v>
      </c>
      <c r="G30" s="11">
        <f>208.63*12</f>
        <v>2503.56</v>
      </c>
      <c r="H30" s="13">
        <f>25.8*12</f>
        <v>309.6</v>
      </c>
      <c r="I30" s="12">
        <f t="shared" si="7"/>
        <v>9786.6</v>
      </c>
      <c r="J30" s="9" t="s">
        <v>71</v>
      </c>
      <c r="K30" s="18"/>
    </row>
    <row r="31" ht="14" customHeight="1" spans="1:11">
      <c r="A31" s="10">
        <v>29</v>
      </c>
      <c r="B31" s="15" t="s">
        <v>80</v>
      </c>
      <c r="C31" s="15" t="s">
        <v>79</v>
      </c>
      <c r="D31" s="11">
        <v>202107</v>
      </c>
      <c r="E31" s="11">
        <v>202112</v>
      </c>
      <c r="F31" s="13">
        <f t="shared" ref="F31:F35" si="8">581.12*6</f>
        <v>3486.72</v>
      </c>
      <c r="G31" s="14"/>
      <c r="H31" s="14"/>
      <c r="I31" s="12">
        <f t="shared" si="7"/>
        <v>3486.72</v>
      </c>
      <c r="J31" s="15" t="s">
        <v>71</v>
      </c>
      <c r="K31" s="18"/>
    </row>
    <row r="32" ht="14" customHeight="1" spans="1:11">
      <c r="A32" s="10">
        <v>30</v>
      </c>
      <c r="B32" s="9" t="s">
        <v>81</v>
      </c>
      <c r="C32" s="9" t="s">
        <v>82</v>
      </c>
      <c r="D32" s="11">
        <v>202107</v>
      </c>
      <c r="E32" s="11">
        <v>202112</v>
      </c>
      <c r="F32" s="13">
        <f t="shared" si="8"/>
        <v>3486.72</v>
      </c>
      <c r="G32" s="14"/>
      <c r="H32" s="14"/>
      <c r="I32" s="12">
        <f t="shared" si="7"/>
        <v>3486.72</v>
      </c>
      <c r="J32" s="9" t="s">
        <v>71</v>
      </c>
      <c r="K32" s="18"/>
    </row>
    <row r="33" ht="14" customHeight="1" spans="1:11">
      <c r="A33" s="10">
        <v>31</v>
      </c>
      <c r="B33" s="9" t="s">
        <v>83</v>
      </c>
      <c r="C33" s="9" t="s">
        <v>84</v>
      </c>
      <c r="D33" s="11">
        <v>202107</v>
      </c>
      <c r="E33" s="11">
        <v>202112</v>
      </c>
      <c r="F33" s="13">
        <f t="shared" si="8"/>
        <v>3486.72</v>
      </c>
      <c r="G33" s="14"/>
      <c r="H33" s="14"/>
      <c r="I33" s="12">
        <f t="shared" si="7"/>
        <v>3486.72</v>
      </c>
      <c r="J33" s="9" t="s">
        <v>71</v>
      </c>
      <c r="K33" s="18"/>
    </row>
    <row r="34" ht="14" customHeight="1" spans="1:11">
      <c r="A34" s="10">
        <v>32</v>
      </c>
      <c r="B34" s="9" t="s">
        <v>85</v>
      </c>
      <c r="C34" s="9" t="s">
        <v>86</v>
      </c>
      <c r="D34" s="11">
        <v>202107</v>
      </c>
      <c r="E34" s="11">
        <v>202112</v>
      </c>
      <c r="F34" s="13">
        <f t="shared" si="8"/>
        <v>3486.72</v>
      </c>
      <c r="G34" s="14"/>
      <c r="H34" s="14"/>
      <c r="I34" s="12">
        <f t="shared" si="7"/>
        <v>3486.72</v>
      </c>
      <c r="J34" s="9" t="s">
        <v>71</v>
      </c>
      <c r="K34" s="18"/>
    </row>
    <row r="35" ht="14" customHeight="1" spans="1:11">
      <c r="A35" s="10">
        <v>33</v>
      </c>
      <c r="B35" s="9" t="s">
        <v>87</v>
      </c>
      <c r="C35" s="9" t="s">
        <v>75</v>
      </c>
      <c r="D35" s="11">
        <v>202107</v>
      </c>
      <c r="E35" s="11">
        <v>202112</v>
      </c>
      <c r="F35" s="13">
        <f t="shared" si="8"/>
        <v>3486.72</v>
      </c>
      <c r="G35" s="14"/>
      <c r="H35" s="14"/>
      <c r="I35" s="12">
        <f t="shared" si="7"/>
        <v>3486.72</v>
      </c>
      <c r="J35" s="9" t="s">
        <v>71</v>
      </c>
      <c r="K35" s="18"/>
    </row>
    <row r="36" ht="14" customHeight="1" spans="1:11">
      <c r="A36" s="10">
        <v>34</v>
      </c>
      <c r="B36" s="9" t="s">
        <v>88</v>
      </c>
      <c r="C36" s="9" t="s">
        <v>89</v>
      </c>
      <c r="D36" s="11">
        <v>202101</v>
      </c>
      <c r="E36" s="11">
        <v>202112</v>
      </c>
      <c r="F36" s="13">
        <f>581.12*12</f>
        <v>6973.44</v>
      </c>
      <c r="G36" s="11">
        <f>208.63*12</f>
        <v>2503.56</v>
      </c>
      <c r="H36" s="14">
        <f>25.8*12</f>
        <v>309.6</v>
      </c>
      <c r="I36" s="12">
        <f t="shared" ref="I36:I64" si="9">SUM(F36:H36)</f>
        <v>9786.6</v>
      </c>
      <c r="J36" s="9" t="s">
        <v>90</v>
      </c>
      <c r="K36" s="18"/>
    </row>
    <row r="37" ht="14" customHeight="1" spans="1:11">
      <c r="A37" s="10">
        <v>35</v>
      </c>
      <c r="B37" s="9" t="s">
        <v>91</v>
      </c>
      <c r="C37" s="9" t="s">
        <v>92</v>
      </c>
      <c r="D37" s="11">
        <v>202101</v>
      </c>
      <c r="E37" s="11">
        <v>202112</v>
      </c>
      <c r="F37" s="13">
        <f>581.12*12</f>
        <v>6973.44</v>
      </c>
      <c r="G37" s="14"/>
      <c r="H37" s="14"/>
      <c r="I37" s="12">
        <f t="shared" si="9"/>
        <v>6973.44</v>
      </c>
      <c r="J37" s="9" t="s">
        <v>93</v>
      </c>
      <c r="K37" s="18"/>
    </row>
    <row r="38" ht="14" customHeight="1" spans="1:11">
      <c r="A38" s="10">
        <v>36</v>
      </c>
      <c r="B38" s="9" t="s">
        <v>94</v>
      </c>
      <c r="C38" s="9" t="s">
        <v>95</v>
      </c>
      <c r="D38" s="11">
        <v>202101</v>
      </c>
      <c r="E38" s="11">
        <v>202112</v>
      </c>
      <c r="F38" s="13">
        <f>581.12*12</f>
        <v>6973.44</v>
      </c>
      <c r="G38" s="11">
        <f>208.63*12</f>
        <v>2503.56</v>
      </c>
      <c r="H38" s="14">
        <f>25.8*12</f>
        <v>309.6</v>
      </c>
      <c r="I38" s="12">
        <f t="shared" si="9"/>
        <v>9786.6</v>
      </c>
      <c r="J38" s="9" t="s">
        <v>96</v>
      </c>
      <c r="K38" s="18"/>
    </row>
    <row r="39" ht="14" customHeight="1" spans="1:11">
      <c r="A39" s="10">
        <v>37</v>
      </c>
      <c r="B39" s="9" t="s">
        <v>97</v>
      </c>
      <c r="C39" s="9" t="s">
        <v>98</v>
      </c>
      <c r="D39" s="11">
        <v>202101</v>
      </c>
      <c r="E39" s="11">
        <v>202112</v>
      </c>
      <c r="F39" s="14">
        <f>581.12*12</f>
        <v>6973.44</v>
      </c>
      <c r="G39" s="14"/>
      <c r="H39" s="14"/>
      <c r="I39" s="12">
        <f t="shared" si="9"/>
        <v>6973.44</v>
      </c>
      <c r="J39" s="9" t="s">
        <v>99</v>
      </c>
      <c r="K39" s="18"/>
    </row>
    <row r="40" ht="14" customHeight="1" spans="1:11">
      <c r="A40" s="10">
        <v>38</v>
      </c>
      <c r="B40" s="9" t="s">
        <v>100</v>
      </c>
      <c r="C40" s="9" t="s">
        <v>101</v>
      </c>
      <c r="D40" s="11">
        <v>202101</v>
      </c>
      <c r="E40" s="11">
        <v>202112</v>
      </c>
      <c r="F40" s="14">
        <f t="shared" ref="F40:F47" si="10">581.12*12</f>
        <v>6973.44</v>
      </c>
      <c r="G40" s="14"/>
      <c r="H40" s="14"/>
      <c r="I40" s="12">
        <f t="shared" si="9"/>
        <v>6973.44</v>
      </c>
      <c r="J40" s="9" t="s">
        <v>99</v>
      </c>
      <c r="K40" s="18"/>
    </row>
    <row r="41" ht="14" customHeight="1" spans="1:11">
      <c r="A41" s="10">
        <v>39</v>
      </c>
      <c r="B41" s="9" t="s">
        <v>102</v>
      </c>
      <c r="C41" s="9" t="s">
        <v>73</v>
      </c>
      <c r="D41" s="11">
        <v>202101</v>
      </c>
      <c r="E41" s="11">
        <v>202112</v>
      </c>
      <c r="F41" s="14">
        <f t="shared" si="10"/>
        <v>6973.44</v>
      </c>
      <c r="G41" s="14"/>
      <c r="H41" s="14"/>
      <c r="I41" s="12">
        <f t="shared" si="9"/>
        <v>6973.44</v>
      </c>
      <c r="J41" s="9" t="s">
        <v>99</v>
      </c>
      <c r="K41" s="18"/>
    </row>
    <row r="42" ht="14" customHeight="1" spans="1:11">
      <c r="A42" s="10">
        <v>40</v>
      </c>
      <c r="B42" s="9" t="s">
        <v>103</v>
      </c>
      <c r="C42" s="9" t="s">
        <v>104</v>
      </c>
      <c r="D42" s="11">
        <v>202101</v>
      </c>
      <c r="E42" s="11">
        <v>202112</v>
      </c>
      <c r="F42" s="14">
        <f t="shared" si="10"/>
        <v>6973.44</v>
      </c>
      <c r="G42" s="11">
        <f>208.63*10</f>
        <v>2086.3</v>
      </c>
      <c r="H42" s="14">
        <f t="shared" ref="H42:H46" si="11">25.8*12</f>
        <v>309.6</v>
      </c>
      <c r="I42" s="12">
        <f t="shared" si="9"/>
        <v>9369.34</v>
      </c>
      <c r="J42" s="9" t="s">
        <v>99</v>
      </c>
      <c r="K42" s="18"/>
    </row>
    <row r="43" ht="14" customHeight="1" spans="1:11">
      <c r="A43" s="10">
        <v>41</v>
      </c>
      <c r="B43" s="9" t="s">
        <v>105</v>
      </c>
      <c r="C43" s="9" t="s">
        <v>106</v>
      </c>
      <c r="D43" s="11">
        <v>202101</v>
      </c>
      <c r="E43" s="11">
        <v>202110</v>
      </c>
      <c r="F43" s="14">
        <f>535.97*10</f>
        <v>5359.7</v>
      </c>
      <c r="G43" s="11">
        <f>208.63*12</f>
        <v>2503.56</v>
      </c>
      <c r="H43" s="14">
        <f t="shared" si="11"/>
        <v>309.6</v>
      </c>
      <c r="I43" s="12">
        <f t="shared" si="9"/>
        <v>8172.86</v>
      </c>
      <c r="J43" s="9" t="s">
        <v>107</v>
      </c>
      <c r="K43" s="18"/>
    </row>
    <row r="44" ht="14" customHeight="1" spans="1:11">
      <c r="A44" s="10">
        <v>42</v>
      </c>
      <c r="B44" s="9" t="s">
        <v>108</v>
      </c>
      <c r="C44" s="9" t="s">
        <v>109</v>
      </c>
      <c r="D44" s="11">
        <v>202101</v>
      </c>
      <c r="E44" s="11">
        <v>202112</v>
      </c>
      <c r="F44" s="14">
        <f>581.12*12</f>
        <v>6973.44</v>
      </c>
      <c r="G44" s="11">
        <f>208.63*12</f>
        <v>2503.56</v>
      </c>
      <c r="H44" s="13">
        <f t="shared" si="11"/>
        <v>309.6</v>
      </c>
      <c r="I44" s="12">
        <f t="shared" si="9"/>
        <v>9786.6</v>
      </c>
      <c r="J44" s="9" t="s">
        <v>107</v>
      </c>
      <c r="K44" s="18"/>
    </row>
    <row r="45" ht="14" customHeight="1" spans="1:11">
      <c r="A45" s="10">
        <v>43</v>
      </c>
      <c r="B45" s="9" t="s">
        <v>110</v>
      </c>
      <c r="C45" s="9" t="s">
        <v>111</v>
      </c>
      <c r="D45" s="11">
        <v>202101</v>
      </c>
      <c r="E45" s="11">
        <v>202112</v>
      </c>
      <c r="F45" s="14">
        <f t="shared" si="10"/>
        <v>6973.44</v>
      </c>
      <c r="G45" s="11">
        <f>208.63*12</f>
        <v>2503.56</v>
      </c>
      <c r="H45" s="13">
        <f t="shared" si="11"/>
        <v>309.6</v>
      </c>
      <c r="I45" s="12">
        <f t="shared" si="9"/>
        <v>9786.6</v>
      </c>
      <c r="J45" s="9" t="s">
        <v>107</v>
      </c>
      <c r="K45" s="18"/>
    </row>
    <row r="46" ht="14" customHeight="1" spans="1:11">
      <c r="A46" s="10">
        <v>44</v>
      </c>
      <c r="B46" s="9" t="s">
        <v>112</v>
      </c>
      <c r="C46" s="9" t="s">
        <v>63</v>
      </c>
      <c r="D46" s="11">
        <v>202101</v>
      </c>
      <c r="E46" s="11">
        <v>202112</v>
      </c>
      <c r="F46" s="14">
        <f t="shared" si="10"/>
        <v>6973.44</v>
      </c>
      <c r="G46" s="11">
        <f>208.63*12</f>
        <v>2503.56</v>
      </c>
      <c r="H46" s="13">
        <f t="shared" si="11"/>
        <v>309.6</v>
      </c>
      <c r="I46" s="12">
        <f t="shared" si="9"/>
        <v>9786.6</v>
      </c>
      <c r="J46" s="9" t="s">
        <v>107</v>
      </c>
      <c r="K46" s="19"/>
    </row>
    <row r="47" ht="14" customHeight="1" spans="1:11">
      <c r="A47" s="10">
        <v>45</v>
      </c>
      <c r="B47" s="9" t="s">
        <v>113</v>
      </c>
      <c r="C47" s="9" t="s">
        <v>114</v>
      </c>
      <c r="D47" s="11">
        <v>202101</v>
      </c>
      <c r="E47" s="11">
        <v>202112</v>
      </c>
      <c r="F47" s="14">
        <f t="shared" si="10"/>
        <v>6973.44</v>
      </c>
      <c r="G47" s="11">
        <f>208.63*12</f>
        <v>2503.56</v>
      </c>
      <c r="H47" s="14">
        <f>25.8*11</f>
        <v>283.8</v>
      </c>
      <c r="I47" s="12">
        <f t="shared" si="9"/>
        <v>9760.8</v>
      </c>
      <c r="J47" s="9" t="s">
        <v>115</v>
      </c>
      <c r="K47" s="19"/>
    </row>
    <row r="48" ht="14" customHeight="1" spans="1:11">
      <c r="A48" s="10">
        <v>46</v>
      </c>
      <c r="B48" s="9" t="s">
        <v>116</v>
      </c>
      <c r="C48" s="9" t="s">
        <v>117</v>
      </c>
      <c r="D48" s="11">
        <v>202101</v>
      </c>
      <c r="E48" s="11">
        <v>202112</v>
      </c>
      <c r="F48" s="14">
        <f t="shared" ref="F48:F56" si="12">581.12*12</f>
        <v>6973.44</v>
      </c>
      <c r="G48" s="11">
        <f t="shared" ref="G48:G50" si="13">208.63*12</f>
        <v>2503.56</v>
      </c>
      <c r="H48" s="13">
        <f t="shared" ref="H48:H50" si="14">25.8*12</f>
        <v>309.6</v>
      </c>
      <c r="I48" s="12">
        <f t="shared" si="9"/>
        <v>9786.6</v>
      </c>
      <c r="J48" s="9" t="s">
        <v>118</v>
      </c>
      <c r="K48" s="19"/>
    </row>
    <row r="49" ht="14" customHeight="1" spans="1:11">
      <c r="A49" s="10">
        <v>47</v>
      </c>
      <c r="B49" s="9" t="s">
        <v>119</v>
      </c>
      <c r="C49" s="9" t="s">
        <v>120</v>
      </c>
      <c r="D49" s="11">
        <v>202101</v>
      </c>
      <c r="E49" s="11">
        <v>202112</v>
      </c>
      <c r="F49" s="14">
        <f t="shared" si="12"/>
        <v>6973.44</v>
      </c>
      <c r="G49" s="11">
        <f t="shared" si="13"/>
        <v>2503.56</v>
      </c>
      <c r="H49" s="13">
        <f t="shared" si="14"/>
        <v>309.6</v>
      </c>
      <c r="I49" s="12">
        <f t="shared" si="9"/>
        <v>9786.6</v>
      </c>
      <c r="J49" s="9" t="s">
        <v>118</v>
      </c>
      <c r="K49" s="19"/>
    </row>
    <row r="50" ht="14" customHeight="1" spans="1:11">
      <c r="A50" s="10">
        <v>48</v>
      </c>
      <c r="B50" s="9" t="s">
        <v>121</v>
      </c>
      <c r="C50" s="9" t="s">
        <v>122</v>
      </c>
      <c r="D50" s="11">
        <v>202101</v>
      </c>
      <c r="E50" s="11">
        <v>202112</v>
      </c>
      <c r="F50" s="14">
        <f t="shared" si="12"/>
        <v>6973.44</v>
      </c>
      <c r="G50" s="11">
        <f t="shared" si="13"/>
        <v>2503.56</v>
      </c>
      <c r="H50" s="13">
        <f t="shared" si="14"/>
        <v>309.6</v>
      </c>
      <c r="I50" s="12">
        <f t="shared" si="9"/>
        <v>9786.6</v>
      </c>
      <c r="J50" s="9" t="s">
        <v>118</v>
      </c>
      <c r="K50" s="19"/>
    </row>
    <row r="51" ht="14" customHeight="1" spans="1:11">
      <c r="A51" s="10">
        <v>49</v>
      </c>
      <c r="B51" s="9" t="s">
        <v>123</v>
      </c>
      <c r="C51" s="9" t="s">
        <v>124</v>
      </c>
      <c r="D51" s="11">
        <v>202107</v>
      </c>
      <c r="E51" s="11">
        <v>202112</v>
      </c>
      <c r="F51" s="14">
        <f>581.12*6</f>
        <v>3486.72</v>
      </c>
      <c r="G51" s="11"/>
      <c r="H51" s="14"/>
      <c r="I51" s="12">
        <f t="shared" si="9"/>
        <v>3486.72</v>
      </c>
      <c r="J51" s="9" t="s">
        <v>118</v>
      </c>
      <c r="K51" s="19"/>
    </row>
    <row r="52" ht="14" customHeight="1" spans="1:11">
      <c r="A52" s="10">
        <v>50</v>
      </c>
      <c r="B52" s="9" t="s">
        <v>125</v>
      </c>
      <c r="C52" s="9" t="s">
        <v>126</v>
      </c>
      <c r="D52" s="11">
        <v>202101</v>
      </c>
      <c r="E52" s="11">
        <v>202112</v>
      </c>
      <c r="F52" s="14">
        <f t="shared" si="12"/>
        <v>6973.44</v>
      </c>
      <c r="G52" s="11">
        <f t="shared" ref="G52:G65" si="15">208.63*12</f>
        <v>2503.56</v>
      </c>
      <c r="H52" s="13">
        <f t="shared" ref="H52:H65" si="16">25.8*12</f>
        <v>309.6</v>
      </c>
      <c r="I52" s="12">
        <f t="shared" si="9"/>
        <v>9786.6</v>
      </c>
      <c r="J52" s="9" t="s">
        <v>127</v>
      </c>
      <c r="K52" s="19"/>
    </row>
    <row r="53" ht="14" customHeight="1" spans="1:11">
      <c r="A53" s="10">
        <v>51</v>
      </c>
      <c r="B53" s="9" t="s">
        <v>128</v>
      </c>
      <c r="C53" s="9" t="s">
        <v>122</v>
      </c>
      <c r="D53" s="11">
        <v>202101</v>
      </c>
      <c r="E53" s="11">
        <v>202112</v>
      </c>
      <c r="F53" s="14">
        <f t="shared" si="12"/>
        <v>6973.44</v>
      </c>
      <c r="G53" s="11">
        <f t="shared" si="15"/>
        <v>2503.56</v>
      </c>
      <c r="H53" s="13">
        <f t="shared" si="16"/>
        <v>309.6</v>
      </c>
      <c r="I53" s="12">
        <f t="shared" si="9"/>
        <v>9786.6</v>
      </c>
      <c r="J53" s="9" t="s">
        <v>129</v>
      </c>
      <c r="K53" s="19"/>
    </row>
    <row r="54" ht="14" customHeight="1" spans="1:11">
      <c r="A54" s="10">
        <v>52</v>
      </c>
      <c r="B54" s="9" t="s">
        <v>130</v>
      </c>
      <c r="C54" s="9" t="s">
        <v>131</v>
      </c>
      <c r="D54" s="11">
        <v>202101</v>
      </c>
      <c r="E54" s="11">
        <v>202112</v>
      </c>
      <c r="F54" s="14">
        <f t="shared" si="12"/>
        <v>6973.44</v>
      </c>
      <c r="G54" s="11">
        <f t="shared" si="15"/>
        <v>2503.56</v>
      </c>
      <c r="H54" s="13">
        <f t="shared" si="16"/>
        <v>309.6</v>
      </c>
      <c r="I54" s="12">
        <f t="shared" si="9"/>
        <v>9786.6</v>
      </c>
      <c r="J54" s="9" t="s">
        <v>129</v>
      </c>
      <c r="K54" s="19"/>
    </row>
    <row r="55" ht="14" customHeight="1" spans="1:11">
      <c r="A55" s="10">
        <v>53</v>
      </c>
      <c r="B55" s="9" t="s">
        <v>132</v>
      </c>
      <c r="C55" s="9" t="s">
        <v>133</v>
      </c>
      <c r="D55" s="11">
        <v>202101</v>
      </c>
      <c r="E55" s="11">
        <v>202112</v>
      </c>
      <c r="F55" s="14">
        <f t="shared" si="12"/>
        <v>6973.44</v>
      </c>
      <c r="G55" s="11">
        <f t="shared" si="15"/>
        <v>2503.56</v>
      </c>
      <c r="H55" s="13">
        <f t="shared" si="16"/>
        <v>309.6</v>
      </c>
      <c r="I55" s="12">
        <f t="shared" si="9"/>
        <v>9786.6</v>
      </c>
      <c r="J55" s="9" t="s">
        <v>129</v>
      </c>
      <c r="K55" s="19"/>
    </row>
    <row r="56" ht="14" customHeight="1" spans="1:11">
      <c r="A56" s="10">
        <v>54</v>
      </c>
      <c r="B56" s="9" t="s">
        <v>134</v>
      </c>
      <c r="C56" s="9" t="s">
        <v>135</v>
      </c>
      <c r="D56" s="11">
        <v>202101</v>
      </c>
      <c r="E56" s="11">
        <v>202112</v>
      </c>
      <c r="F56" s="14">
        <f t="shared" si="12"/>
        <v>6973.44</v>
      </c>
      <c r="G56" s="11">
        <f t="shared" si="15"/>
        <v>2503.56</v>
      </c>
      <c r="H56" s="13">
        <f t="shared" si="16"/>
        <v>309.6</v>
      </c>
      <c r="I56" s="12">
        <f t="shared" si="9"/>
        <v>9786.6</v>
      </c>
      <c r="J56" s="9" t="s">
        <v>129</v>
      </c>
      <c r="K56" s="19"/>
    </row>
    <row r="57" ht="14" customHeight="1" spans="1:11">
      <c r="A57" s="10">
        <v>55</v>
      </c>
      <c r="B57" s="9" t="s">
        <v>136</v>
      </c>
      <c r="C57" s="9" t="s">
        <v>137</v>
      </c>
      <c r="D57" s="11">
        <v>202101</v>
      </c>
      <c r="E57" s="11">
        <v>202112</v>
      </c>
      <c r="F57" s="14"/>
      <c r="G57" s="11">
        <f t="shared" si="15"/>
        <v>2503.56</v>
      </c>
      <c r="H57" s="14">
        <f t="shared" si="16"/>
        <v>309.6</v>
      </c>
      <c r="I57" s="12">
        <f t="shared" si="9"/>
        <v>2813.16</v>
      </c>
      <c r="J57" s="9" t="s">
        <v>138</v>
      </c>
      <c r="K57" s="19"/>
    </row>
    <row r="58" ht="14" customHeight="1" spans="1:11">
      <c r="A58" s="10">
        <v>56</v>
      </c>
      <c r="B58" s="9" t="s">
        <v>139</v>
      </c>
      <c r="C58" s="9" t="s">
        <v>140</v>
      </c>
      <c r="D58" s="11">
        <v>202101</v>
      </c>
      <c r="E58" s="11">
        <v>202112</v>
      </c>
      <c r="F58" s="14">
        <f t="shared" ref="F58:F65" si="17">581.12*12</f>
        <v>6973.44</v>
      </c>
      <c r="G58" s="11">
        <f t="shared" si="15"/>
        <v>2503.56</v>
      </c>
      <c r="H58" s="14">
        <f t="shared" si="16"/>
        <v>309.6</v>
      </c>
      <c r="I58" s="12">
        <f t="shared" si="9"/>
        <v>9786.6</v>
      </c>
      <c r="J58" s="9" t="s">
        <v>138</v>
      </c>
      <c r="K58" s="19"/>
    </row>
    <row r="59" ht="14" customHeight="1" spans="1:11">
      <c r="A59" s="10">
        <v>57</v>
      </c>
      <c r="B59" s="9" t="s">
        <v>141</v>
      </c>
      <c r="C59" s="9" t="s">
        <v>142</v>
      </c>
      <c r="D59" s="11">
        <v>202101</v>
      </c>
      <c r="E59" s="11">
        <v>202112</v>
      </c>
      <c r="F59" s="14">
        <f t="shared" si="17"/>
        <v>6973.44</v>
      </c>
      <c r="G59" s="11">
        <f t="shared" si="15"/>
        <v>2503.56</v>
      </c>
      <c r="H59" s="14">
        <f t="shared" si="16"/>
        <v>309.6</v>
      </c>
      <c r="I59" s="12">
        <f t="shared" si="9"/>
        <v>9786.6</v>
      </c>
      <c r="J59" s="9" t="s">
        <v>138</v>
      </c>
      <c r="K59" s="19"/>
    </row>
    <row r="60" ht="14" customHeight="1" spans="1:11">
      <c r="A60" s="10">
        <v>58</v>
      </c>
      <c r="B60" s="9" t="s">
        <v>143</v>
      </c>
      <c r="C60" s="9" t="s">
        <v>144</v>
      </c>
      <c r="D60" s="11">
        <v>202101</v>
      </c>
      <c r="E60" s="11">
        <v>202112</v>
      </c>
      <c r="F60" s="14">
        <f t="shared" si="17"/>
        <v>6973.44</v>
      </c>
      <c r="G60" s="11">
        <f t="shared" si="15"/>
        <v>2503.56</v>
      </c>
      <c r="H60" s="14">
        <f t="shared" si="16"/>
        <v>309.6</v>
      </c>
      <c r="I60" s="12">
        <f t="shared" si="9"/>
        <v>9786.6</v>
      </c>
      <c r="J60" s="9" t="s">
        <v>145</v>
      </c>
      <c r="K60" s="19"/>
    </row>
    <row r="61" ht="14" customHeight="1" spans="1:11">
      <c r="A61" s="10">
        <v>59</v>
      </c>
      <c r="B61" s="9" t="s">
        <v>146</v>
      </c>
      <c r="C61" s="9" t="s">
        <v>147</v>
      </c>
      <c r="D61" s="11">
        <v>202101</v>
      </c>
      <c r="E61" s="11">
        <v>202112</v>
      </c>
      <c r="F61" s="14">
        <f t="shared" si="17"/>
        <v>6973.44</v>
      </c>
      <c r="G61" s="11">
        <f t="shared" si="15"/>
        <v>2503.56</v>
      </c>
      <c r="H61" s="14">
        <f t="shared" si="16"/>
        <v>309.6</v>
      </c>
      <c r="I61" s="12">
        <f t="shared" si="9"/>
        <v>9786.6</v>
      </c>
      <c r="J61" s="9" t="s">
        <v>145</v>
      </c>
      <c r="K61" s="19"/>
    </row>
    <row r="62" ht="14" customHeight="1" spans="1:11">
      <c r="A62" s="10">
        <v>60</v>
      </c>
      <c r="B62" s="9" t="s">
        <v>148</v>
      </c>
      <c r="C62" s="9" t="s">
        <v>149</v>
      </c>
      <c r="D62" s="11">
        <v>202101</v>
      </c>
      <c r="E62" s="11">
        <v>202112</v>
      </c>
      <c r="F62" s="14">
        <f t="shared" si="17"/>
        <v>6973.44</v>
      </c>
      <c r="G62" s="11">
        <f t="shared" si="15"/>
        <v>2503.56</v>
      </c>
      <c r="H62" s="14">
        <f t="shared" si="16"/>
        <v>309.6</v>
      </c>
      <c r="I62" s="12">
        <f t="shared" si="9"/>
        <v>9786.6</v>
      </c>
      <c r="J62" s="9" t="s">
        <v>145</v>
      </c>
      <c r="K62" s="19"/>
    </row>
    <row r="63" ht="14" customHeight="1" spans="1:11">
      <c r="A63" s="10">
        <v>61</v>
      </c>
      <c r="B63" s="9" t="s">
        <v>150</v>
      </c>
      <c r="C63" s="9" t="s">
        <v>151</v>
      </c>
      <c r="D63" s="11">
        <v>202101</v>
      </c>
      <c r="E63" s="11">
        <v>202112</v>
      </c>
      <c r="F63" s="14">
        <f t="shared" si="17"/>
        <v>6973.44</v>
      </c>
      <c r="G63" s="11">
        <f t="shared" si="15"/>
        <v>2503.56</v>
      </c>
      <c r="H63" s="14">
        <f t="shared" si="16"/>
        <v>309.6</v>
      </c>
      <c r="I63" s="12">
        <f t="shared" si="9"/>
        <v>9786.6</v>
      </c>
      <c r="J63" s="9" t="s">
        <v>152</v>
      </c>
      <c r="K63" s="19"/>
    </row>
    <row r="64" ht="14" customHeight="1" spans="1:11">
      <c r="A64" s="10">
        <v>62</v>
      </c>
      <c r="B64" s="9" t="s">
        <v>153</v>
      </c>
      <c r="C64" s="9" t="s">
        <v>154</v>
      </c>
      <c r="D64" s="11">
        <v>202101</v>
      </c>
      <c r="E64" s="11">
        <v>202112</v>
      </c>
      <c r="F64" s="14">
        <f t="shared" si="17"/>
        <v>6973.44</v>
      </c>
      <c r="G64" s="11">
        <f t="shared" si="15"/>
        <v>2503.56</v>
      </c>
      <c r="H64" s="14">
        <f t="shared" si="16"/>
        <v>309.6</v>
      </c>
      <c r="I64" s="12">
        <f t="shared" si="9"/>
        <v>9786.6</v>
      </c>
      <c r="J64" s="9" t="s">
        <v>152</v>
      </c>
      <c r="K64" s="19"/>
    </row>
    <row r="65" ht="14" customHeight="1" spans="1:11">
      <c r="A65" s="10">
        <v>63</v>
      </c>
      <c r="B65" s="9" t="s">
        <v>155</v>
      </c>
      <c r="C65" s="9" t="s">
        <v>156</v>
      </c>
      <c r="D65" s="11">
        <v>202101</v>
      </c>
      <c r="E65" s="11">
        <v>202112</v>
      </c>
      <c r="F65" s="14">
        <f t="shared" si="17"/>
        <v>6973.44</v>
      </c>
      <c r="G65" s="11">
        <f t="shared" si="15"/>
        <v>2503.56</v>
      </c>
      <c r="H65" s="14">
        <f t="shared" si="16"/>
        <v>309.6</v>
      </c>
      <c r="I65" s="12">
        <f t="shared" ref="I65:I73" si="18">SUM(F65:H65)</f>
        <v>9786.6</v>
      </c>
      <c r="J65" s="9" t="s">
        <v>152</v>
      </c>
      <c r="K65" s="19"/>
    </row>
    <row r="66" ht="14" customHeight="1" spans="1:11">
      <c r="A66" s="10">
        <v>64</v>
      </c>
      <c r="B66" s="9" t="s">
        <v>157</v>
      </c>
      <c r="C66" s="9" t="s">
        <v>158</v>
      </c>
      <c r="D66" s="11">
        <v>202101</v>
      </c>
      <c r="E66" s="11">
        <v>202112</v>
      </c>
      <c r="F66" s="14">
        <f t="shared" ref="F66:F71" si="19">581.12*12</f>
        <v>6973.44</v>
      </c>
      <c r="G66" s="11">
        <f t="shared" ref="G66:G71" si="20">208.63*12</f>
        <v>2503.56</v>
      </c>
      <c r="H66" s="14">
        <f t="shared" ref="H66:H71" si="21">25.8*12</f>
        <v>309.6</v>
      </c>
      <c r="I66" s="12">
        <f t="shared" si="18"/>
        <v>9786.6</v>
      </c>
      <c r="J66" s="9" t="s">
        <v>159</v>
      </c>
      <c r="K66" s="19"/>
    </row>
    <row r="67" ht="14" customHeight="1" spans="1:11">
      <c r="A67" s="10">
        <v>65</v>
      </c>
      <c r="B67" s="9" t="s">
        <v>160</v>
      </c>
      <c r="C67" s="9" t="s">
        <v>161</v>
      </c>
      <c r="D67" s="11">
        <v>202101</v>
      </c>
      <c r="E67" s="11">
        <v>202112</v>
      </c>
      <c r="F67" s="14">
        <f t="shared" si="19"/>
        <v>6973.44</v>
      </c>
      <c r="G67" s="11">
        <f t="shared" si="20"/>
        <v>2503.56</v>
      </c>
      <c r="H67" s="14">
        <f t="shared" si="21"/>
        <v>309.6</v>
      </c>
      <c r="I67" s="12">
        <f t="shared" si="18"/>
        <v>9786.6</v>
      </c>
      <c r="J67" s="9" t="s">
        <v>162</v>
      </c>
      <c r="K67" s="19"/>
    </row>
    <row r="68" ht="14" customHeight="1" spans="1:11">
      <c r="A68" s="10">
        <v>66</v>
      </c>
      <c r="B68" s="9" t="s">
        <v>163</v>
      </c>
      <c r="C68" s="9" t="s">
        <v>161</v>
      </c>
      <c r="D68" s="11">
        <v>202101</v>
      </c>
      <c r="E68" s="11">
        <v>202112</v>
      </c>
      <c r="F68" s="14">
        <f t="shared" si="19"/>
        <v>6973.44</v>
      </c>
      <c r="G68" s="11">
        <f t="shared" si="20"/>
        <v>2503.56</v>
      </c>
      <c r="H68" s="14">
        <f t="shared" si="21"/>
        <v>309.6</v>
      </c>
      <c r="I68" s="12">
        <f t="shared" si="18"/>
        <v>9786.6</v>
      </c>
      <c r="J68" s="9" t="s">
        <v>162</v>
      </c>
      <c r="K68" s="19"/>
    </row>
    <row r="69" ht="14" customHeight="1" spans="1:11">
      <c r="A69" s="10">
        <v>67</v>
      </c>
      <c r="B69" s="9" t="s">
        <v>164</v>
      </c>
      <c r="C69" s="9" t="s">
        <v>165</v>
      </c>
      <c r="D69" s="11">
        <v>202101</v>
      </c>
      <c r="E69" s="11">
        <v>202112</v>
      </c>
      <c r="F69" s="14">
        <f t="shared" si="19"/>
        <v>6973.44</v>
      </c>
      <c r="G69" s="11">
        <f t="shared" si="20"/>
        <v>2503.56</v>
      </c>
      <c r="H69" s="14">
        <f t="shared" si="21"/>
        <v>309.6</v>
      </c>
      <c r="I69" s="12">
        <f t="shared" si="18"/>
        <v>9786.6</v>
      </c>
      <c r="J69" s="9" t="s">
        <v>162</v>
      </c>
      <c r="K69" s="19"/>
    </row>
    <row r="70" ht="14" customHeight="1" spans="1:11">
      <c r="A70" s="10">
        <v>68</v>
      </c>
      <c r="B70" s="9" t="s">
        <v>166</v>
      </c>
      <c r="C70" s="9" t="s">
        <v>114</v>
      </c>
      <c r="D70" s="11">
        <v>202101</v>
      </c>
      <c r="E70" s="11">
        <v>202112</v>
      </c>
      <c r="F70" s="14">
        <f t="shared" si="19"/>
        <v>6973.44</v>
      </c>
      <c r="G70" s="11">
        <f t="shared" si="20"/>
        <v>2503.56</v>
      </c>
      <c r="H70" s="14">
        <f t="shared" si="21"/>
        <v>309.6</v>
      </c>
      <c r="I70" s="12">
        <f t="shared" si="18"/>
        <v>9786.6</v>
      </c>
      <c r="J70" s="9" t="s">
        <v>167</v>
      </c>
      <c r="K70" s="19"/>
    </row>
    <row r="71" ht="14" customHeight="1" spans="1:11">
      <c r="A71" s="10">
        <v>69</v>
      </c>
      <c r="B71" s="9" t="s">
        <v>168</v>
      </c>
      <c r="C71" s="9" t="s">
        <v>169</v>
      </c>
      <c r="D71" s="11">
        <v>202101</v>
      </c>
      <c r="E71" s="11">
        <v>202112</v>
      </c>
      <c r="F71" s="14">
        <f t="shared" si="19"/>
        <v>6973.44</v>
      </c>
      <c r="G71" s="11">
        <f t="shared" si="20"/>
        <v>2503.56</v>
      </c>
      <c r="H71" s="14">
        <f t="shared" si="21"/>
        <v>309.6</v>
      </c>
      <c r="I71" s="12">
        <f t="shared" si="18"/>
        <v>9786.6</v>
      </c>
      <c r="J71" s="9" t="s">
        <v>167</v>
      </c>
      <c r="K71" s="19"/>
    </row>
    <row r="72" ht="14" customHeight="1" spans="1:11">
      <c r="A72" s="10">
        <v>70</v>
      </c>
      <c r="B72" s="9" t="s">
        <v>170</v>
      </c>
      <c r="C72" s="9" t="s">
        <v>41</v>
      </c>
      <c r="D72" s="11">
        <v>202101</v>
      </c>
      <c r="E72" s="11">
        <v>202110</v>
      </c>
      <c r="F72" s="14">
        <f>535.97*10</f>
        <v>5359.7</v>
      </c>
      <c r="G72" s="11">
        <f>208.63*10</f>
        <v>2086.3</v>
      </c>
      <c r="H72" s="14">
        <f>25.8*10</f>
        <v>258</v>
      </c>
      <c r="I72" s="12">
        <f t="shared" si="18"/>
        <v>7704</v>
      </c>
      <c r="J72" s="9" t="s">
        <v>171</v>
      </c>
      <c r="K72" s="19"/>
    </row>
    <row r="73" ht="14" customHeight="1" spans="1:11">
      <c r="A73" s="10">
        <v>71</v>
      </c>
      <c r="B73" s="9" t="s">
        <v>172</v>
      </c>
      <c r="C73" s="9" t="s">
        <v>173</v>
      </c>
      <c r="D73" s="11">
        <v>202101</v>
      </c>
      <c r="E73" s="11">
        <v>202110</v>
      </c>
      <c r="F73" s="14">
        <f>535.97*10</f>
        <v>5359.7</v>
      </c>
      <c r="G73" s="11">
        <f>208.63*10</f>
        <v>2086.3</v>
      </c>
      <c r="H73" s="14">
        <f>25.8*10</f>
        <v>258</v>
      </c>
      <c r="I73" s="12">
        <f t="shared" si="18"/>
        <v>7704</v>
      </c>
      <c r="J73" s="9" t="s">
        <v>171</v>
      </c>
      <c r="K73" s="19"/>
    </row>
    <row r="74" ht="14" customHeight="1" spans="1:11">
      <c r="A74" s="10">
        <v>72</v>
      </c>
      <c r="B74" s="9" t="s">
        <v>174</v>
      </c>
      <c r="C74" s="9" t="s">
        <v>151</v>
      </c>
      <c r="D74" s="11">
        <v>202101</v>
      </c>
      <c r="E74" s="11">
        <v>202112</v>
      </c>
      <c r="F74" s="14">
        <f>581.12*12</f>
        <v>6973.44</v>
      </c>
      <c r="G74" s="11">
        <f>208.63*12</f>
        <v>2503.56</v>
      </c>
      <c r="H74" s="14">
        <f>25.8*12</f>
        <v>309.6</v>
      </c>
      <c r="I74" s="12">
        <f t="shared" ref="I74:I79" si="22">SUM(F74:H74)</f>
        <v>9786.6</v>
      </c>
      <c r="J74" s="9" t="s">
        <v>175</v>
      </c>
      <c r="K74" s="19"/>
    </row>
    <row r="75" ht="14" customHeight="1" spans="1:11">
      <c r="A75" s="10">
        <v>73</v>
      </c>
      <c r="B75" s="9" t="s">
        <v>176</v>
      </c>
      <c r="C75" s="9" t="s">
        <v>177</v>
      </c>
      <c r="D75" s="11">
        <v>202101</v>
      </c>
      <c r="E75" s="11">
        <v>202112</v>
      </c>
      <c r="F75" s="14">
        <f t="shared" ref="F75:F82" si="23">581.12*12</f>
        <v>6973.44</v>
      </c>
      <c r="G75" s="11">
        <f t="shared" ref="G75:G82" si="24">208.63*12</f>
        <v>2503.56</v>
      </c>
      <c r="H75" s="14">
        <f t="shared" ref="H75:H82" si="25">25.8*12</f>
        <v>309.6</v>
      </c>
      <c r="I75" s="12">
        <f t="shared" si="22"/>
        <v>9786.6</v>
      </c>
      <c r="J75" s="9" t="s">
        <v>178</v>
      </c>
      <c r="K75" s="19"/>
    </row>
    <row r="76" ht="14" customHeight="1" spans="1:11">
      <c r="A76" s="10">
        <v>74</v>
      </c>
      <c r="B76" s="9" t="s">
        <v>179</v>
      </c>
      <c r="C76" s="9" t="s">
        <v>180</v>
      </c>
      <c r="D76" s="11">
        <v>202101</v>
      </c>
      <c r="E76" s="11">
        <v>202112</v>
      </c>
      <c r="F76" s="14">
        <f t="shared" si="23"/>
        <v>6973.44</v>
      </c>
      <c r="G76" s="11">
        <f t="shared" si="24"/>
        <v>2503.56</v>
      </c>
      <c r="H76" s="14">
        <f t="shared" si="25"/>
        <v>309.6</v>
      </c>
      <c r="I76" s="12">
        <f t="shared" si="22"/>
        <v>9786.6</v>
      </c>
      <c r="J76" s="9" t="s">
        <v>178</v>
      </c>
      <c r="K76" s="19"/>
    </row>
    <row r="77" ht="14" customHeight="1" spans="1:11">
      <c r="A77" s="10">
        <v>75</v>
      </c>
      <c r="B77" s="9" t="s">
        <v>181</v>
      </c>
      <c r="C77" s="9" t="s">
        <v>182</v>
      </c>
      <c r="D77" s="11">
        <v>202101</v>
      </c>
      <c r="E77" s="11">
        <v>202112</v>
      </c>
      <c r="F77" s="14">
        <f t="shared" si="23"/>
        <v>6973.44</v>
      </c>
      <c r="G77" s="11">
        <f t="shared" si="24"/>
        <v>2503.56</v>
      </c>
      <c r="H77" s="14">
        <f t="shared" si="25"/>
        <v>309.6</v>
      </c>
      <c r="I77" s="12">
        <f t="shared" si="22"/>
        <v>9786.6</v>
      </c>
      <c r="J77" s="9" t="s">
        <v>183</v>
      </c>
      <c r="K77" s="19"/>
    </row>
    <row r="78" ht="14" customHeight="1" spans="1:11">
      <c r="A78" s="10">
        <v>76</v>
      </c>
      <c r="B78" s="9" t="s">
        <v>184</v>
      </c>
      <c r="C78" s="9" t="s">
        <v>98</v>
      </c>
      <c r="D78" s="11">
        <v>202101</v>
      </c>
      <c r="E78" s="11">
        <v>202112</v>
      </c>
      <c r="F78" s="14">
        <f t="shared" si="23"/>
        <v>6973.44</v>
      </c>
      <c r="G78" s="11">
        <v>0</v>
      </c>
      <c r="H78" s="14">
        <v>0</v>
      </c>
      <c r="I78" s="12">
        <f t="shared" si="22"/>
        <v>6973.44</v>
      </c>
      <c r="J78" s="9" t="s">
        <v>185</v>
      </c>
      <c r="K78" s="19"/>
    </row>
    <row r="79" ht="14" customHeight="1" spans="1:11">
      <c r="A79" s="10">
        <v>77</v>
      </c>
      <c r="B79" s="9" t="s">
        <v>186</v>
      </c>
      <c r="C79" s="9" t="s">
        <v>187</v>
      </c>
      <c r="D79" s="11">
        <v>202101</v>
      </c>
      <c r="E79" s="11">
        <v>202112</v>
      </c>
      <c r="F79" s="14">
        <f t="shared" si="23"/>
        <v>6973.44</v>
      </c>
      <c r="G79" s="11">
        <f t="shared" si="24"/>
        <v>2503.56</v>
      </c>
      <c r="H79" s="14">
        <f t="shared" si="25"/>
        <v>309.6</v>
      </c>
      <c r="I79" s="12">
        <f t="shared" si="22"/>
        <v>9786.6</v>
      </c>
      <c r="J79" s="9" t="s">
        <v>188</v>
      </c>
      <c r="K79" s="19"/>
    </row>
    <row r="80" ht="14" customHeight="1" spans="1:11">
      <c r="A80" s="10">
        <v>78</v>
      </c>
      <c r="B80" s="9" t="s">
        <v>189</v>
      </c>
      <c r="C80" s="9" t="s">
        <v>190</v>
      </c>
      <c r="D80" s="11">
        <v>202101</v>
      </c>
      <c r="E80" s="11">
        <v>202112</v>
      </c>
      <c r="F80" s="14">
        <f t="shared" si="23"/>
        <v>6973.44</v>
      </c>
      <c r="G80" s="11">
        <f t="shared" si="24"/>
        <v>2503.56</v>
      </c>
      <c r="H80" s="14">
        <f t="shared" si="25"/>
        <v>309.6</v>
      </c>
      <c r="I80" s="12">
        <f t="shared" ref="I80:I99" si="26">SUM(F80:H80)</f>
        <v>9786.6</v>
      </c>
      <c r="J80" s="9" t="s">
        <v>191</v>
      </c>
      <c r="K80" s="19"/>
    </row>
    <row r="81" ht="14" customHeight="1" spans="1:11">
      <c r="A81" s="10">
        <v>79</v>
      </c>
      <c r="B81" s="9" t="s">
        <v>192</v>
      </c>
      <c r="C81" s="9" t="s">
        <v>193</v>
      </c>
      <c r="D81" s="11">
        <v>202101</v>
      </c>
      <c r="E81" s="11">
        <v>202112</v>
      </c>
      <c r="F81" s="14">
        <f t="shared" si="23"/>
        <v>6973.44</v>
      </c>
      <c r="G81" s="11">
        <f t="shared" si="24"/>
        <v>2503.56</v>
      </c>
      <c r="H81" s="14">
        <f t="shared" si="25"/>
        <v>309.6</v>
      </c>
      <c r="I81" s="12">
        <f t="shared" si="26"/>
        <v>9786.6</v>
      </c>
      <c r="J81" s="9" t="s">
        <v>191</v>
      </c>
      <c r="K81" s="19"/>
    </row>
    <row r="82" ht="14" customHeight="1" spans="1:11">
      <c r="A82" s="10">
        <v>80</v>
      </c>
      <c r="B82" s="9" t="s">
        <v>194</v>
      </c>
      <c r="C82" s="9" t="s">
        <v>173</v>
      </c>
      <c r="D82" s="11">
        <v>202101</v>
      </c>
      <c r="E82" s="11">
        <v>202112</v>
      </c>
      <c r="F82" s="14">
        <f t="shared" si="23"/>
        <v>6973.44</v>
      </c>
      <c r="G82" s="11">
        <f t="shared" si="24"/>
        <v>2503.56</v>
      </c>
      <c r="H82" s="14">
        <f t="shared" si="25"/>
        <v>309.6</v>
      </c>
      <c r="I82" s="12">
        <f t="shared" si="26"/>
        <v>9786.6</v>
      </c>
      <c r="J82" s="9" t="s">
        <v>191</v>
      </c>
      <c r="K82" s="19"/>
    </row>
    <row r="83" ht="14" customHeight="1" spans="1:11">
      <c r="A83" s="10">
        <v>81</v>
      </c>
      <c r="B83" s="9" t="s">
        <v>195</v>
      </c>
      <c r="C83" s="9" t="s">
        <v>196</v>
      </c>
      <c r="D83" s="11">
        <v>202102</v>
      </c>
      <c r="E83" s="11">
        <v>202112</v>
      </c>
      <c r="F83" s="14">
        <f t="shared" ref="F83:F86" si="27">581.12*11</f>
        <v>6392.32</v>
      </c>
      <c r="G83" s="11">
        <f t="shared" ref="G83:G86" si="28">208.63*11</f>
        <v>2294.93</v>
      </c>
      <c r="H83" s="14">
        <f t="shared" ref="H83:H86" si="29">25.8*11</f>
        <v>283.8</v>
      </c>
      <c r="I83" s="12">
        <f t="shared" si="26"/>
        <v>8971.05</v>
      </c>
      <c r="J83" s="9" t="s">
        <v>191</v>
      </c>
      <c r="K83" s="19"/>
    </row>
    <row r="84" ht="14" customHeight="1" spans="1:11">
      <c r="A84" s="10">
        <v>82</v>
      </c>
      <c r="B84" s="9" t="s">
        <v>197</v>
      </c>
      <c r="C84" s="9" t="s">
        <v>198</v>
      </c>
      <c r="D84" s="11">
        <v>202102</v>
      </c>
      <c r="E84" s="11">
        <v>202112</v>
      </c>
      <c r="F84" s="14">
        <f t="shared" si="27"/>
        <v>6392.32</v>
      </c>
      <c r="G84" s="11">
        <f t="shared" si="28"/>
        <v>2294.93</v>
      </c>
      <c r="H84" s="14">
        <f t="shared" si="29"/>
        <v>283.8</v>
      </c>
      <c r="I84" s="12">
        <f t="shared" si="26"/>
        <v>8971.05</v>
      </c>
      <c r="J84" s="9" t="s">
        <v>191</v>
      </c>
      <c r="K84" s="19"/>
    </row>
    <row r="85" ht="14" customHeight="1" spans="1:11">
      <c r="A85" s="10">
        <v>83</v>
      </c>
      <c r="B85" s="9" t="s">
        <v>199</v>
      </c>
      <c r="C85" s="9" t="s">
        <v>200</v>
      </c>
      <c r="D85" s="11">
        <v>202101</v>
      </c>
      <c r="E85" s="11">
        <v>202112</v>
      </c>
      <c r="F85" s="14">
        <f>581.12*12</f>
        <v>6973.44</v>
      </c>
      <c r="G85" s="11">
        <f>208.63*12</f>
        <v>2503.56</v>
      </c>
      <c r="H85" s="14">
        <f>25.8*12</f>
        <v>309.6</v>
      </c>
      <c r="I85" s="12">
        <f t="shared" si="26"/>
        <v>9786.6</v>
      </c>
      <c r="J85" s="9" t="s">
        <v>201</v>
      </c>
      <c r="K85" s="19"/>
    </row>
    <row r="86" ht="14" customHeight="1" spans="1:11">
      <c r="A86" s="10">
        <v>84</v>
      </c>
      <c r="B86" s="9" t="s">
        <v>202</v>
      </c>
      <c r="C86" s="9" t="s">
        <v>203</v>
      </c>
      <c r="D86" s="11">
        <v>202101</v>
      </c>
      <c r="E86" s="11">
        <v>202112</v>
      </c>
      <c r="F86" s="14">
        <f>581.12*12</f>
        <v>6973.44</v>
      </c>
      <c r="G86" s="11">
        <f>208.63*12</f>
        <v>2503.56</v>
      </c>
      <c r="H86" s="14">
        <f>25.8*12</f>
        <v>309.6</v>
      </c>
      <c r="I86" s="12">
        <f t="shared" si="26"/>
        <v>9786.6</v>
      </c>
      <c r="J86" s="9" t="s">
        <v>201</v>
      </c>
      <c r="K86" s="19"/>
    </row>
    <row r="87" ht="14" customHeight="1" spans="1:11">
      <c r="A87" s="10">
        <v>85</v>
      </c>
      <c r="B87" s="9" t="s">
        <v>204</v>
      </c>
      <c r="C87" s="9" t="s">
        <v>154</v>
      </c>
      <c r="D87" s="11">
        <v>202101</v>
      </c>
      <c r="E87" s="11">
        <v>202112</v>
      </c>
      <c r="F87" s="14">
        <f>581.12*12</f>
        <v>6973.44</v>
      </c>
      <c r="G87" s="11">
        <f t="shared" ref="G87:G96" si="30">208.63*12</f>
        <v>2503.56</v>
      </c>
      <c r="H87" s="14">
        <f>25.8*12</f>
        <v>309.6</v>
      </c>
      <c r="I87" s="12">
        <f t="shared" si="26"/>
        <v>9786.6</v>
      </c>
      <c r="J87" s="9" t="s">
        <v>205</v>
      </c>
      <c r="K87" s="19"/>
    </row>
    <row r="88" ht="14" customHeight="1" spans="1:11">
      <c r="A88" s="10">
        <v>86</v>
      </c>
      <c r="B88" s="15" t="s">
        <v>206</v>
      </c>
      <c r="C88" s="15" t="s">
        <v>207</v>
      </c>
      <c r="D88" s="11">
        <v>202101</v>
      </c>
      <c r="E88" s="11">
        <v>202112</v>
      </c>
      <c r="F88" s="14">
        <f t="shared" ref="F88:F90" si="31">581.12*12</f>
        <v>6973.44</v>
      </c>
      <c r="G88" s="11">
        <f t="shared" si="30"/>
        <v>2503.56</v>
      </c>
      <c r="H88" s="14">
        <f t="shared" ref="H88:H90" si="32">25.8*12</f>
        <v>309.6</v>
      </c>
      <c r="I88" s="12">
        <f t="shared" si="26"/>
        <v>9786.6</v>
      </c>
      <c r="J88" s="15" t="s">
        <v>208</v>
      </c>
      <c r="K88" s="19"/>
    </row>
    <row r="89" ht="28" customHeight="1" spans="1:11">
      <c r="A89" s="10">
        <v>87</v>
      </c>
      <c r="B89" s="9" t="s">
        <v>209</v>
      </c>
      <c r="C89" s="9" t="s">
        <v>210</v>
      </c>
      <c r="D89" s="11">
        <v>202101</v>
      </c>
      <c r="E89" s="11">
        <v>202112</v>
      </c>
      <c r="F89" s="14">
        <f t="shared" si="31"/>
        <v>6973.44</v>
      </c>
      <c r="G89" s="11">
        <f t="shared" ref="G88:G90" si="33">208.63*12</f>
        <v>2503.56</v>
      </c>
      <c r="H89" s="14">
        <f t="shared" si="32"/>
        <v>309.6</v>
      </c>
      <c r="I89" s="12">
        <f t="shared" si="26"/>
        <v>9786.6</v>
      </c>
      <c r="J89" s="9" t="s">
        <v>208</v>
      </c>
      <c r="K89" s="19"/>
    </row>
    <row r="90" ht="14" customHeight="1" spans="1:11">
      <c r="A90" s="10">
        <v>88</v>
      </c>
      <c r="B90" s="9" t="s">
        <v>211</v>
      </c>
      <c r="C90" s="9" t="s">
        <v>212</v>
      </c>
      <c r="D90" s="11">
        <v>202101</v>
      </c>
      <c r="E90" s="11">
        <v>202112</v>
      </c>
      <c r="F90" s="14">
        <f t="shared" si="31"/>
        <v>6973.44</v>
      </c>
      <c r="G90" s="11">
        <f t="shared" si="33"/>
        <v>2503.56</v>
      </c>
      <c r="H90" s="14">
        <f t="shared" si="32"/>
        <v>309.6</v>
      </c>
      <c r="I90" s="12">
        <f t="shared" si="26"/>
        <v>9786.6</v>
      </c>
      <c r="J90" s="9" t="s">
        <v>208</v>
      </c>
      <c r="K90" s="19"/>
    </row>
    <row r="91" ht="14" customHeight="1" spans="1:11">
      <c r="A91" s="10">
        <v>89</v>
      </c>
      <c r="B91" s="9" t="s">
        <v>213</v>
      </c>
      <c r="C91" s="9" t="s">
        <v>214</v>
      </c>
      <c r="D91" s="11">
        <v>202107</v>
      </c>
      <c r="E91" s="11">
        <v>202112</v>
      </c>
      <c r="F91" s="14">
        <f>581.12*6</f>
        <v>3486.72</v>
      </c>
      <c r="G91" s="11"/>
      <c r="H91" s="14"/>
      <c r="I91" s="12">
        <f t="shared" si="26"/>
        <v>3486.72</v>
      </c>
      <c r="J91" s="9" t="s">
        <v>208</v>
      </c>
      <c r="K91" s="19"/>
    </row>
    <row r="92" ht="14" customHeight="1" spans="1:11">
      <c r="A92" s="10">
        <v>90</v>
      </c>
      <c r="B92" s="9" t="s">
        <v>215</v>
      </c>
      <c r="C92" s="9" t="s">
        <v>216</v>
      </c>
      <c r="D92" s="11">
        <v>202101</v>
      </c>
      <c r="E92" s="11">
        <v>202112</v>
      </c>
      <c r="F92" s="14">
        <f t="shared" ref="F92:F96" si="34">581.12*12</f>
        <v>6973.44</v>
      </c>
      <c r="G92" s="11">
        <f t="shared" si="30"/>
        <v>2503.56</v>
      </c>
      <c r="H92" s="14">
        <f t="shared" ref="H92:H96" si="35">25.8*12</f>
        <v>309.6</v>
      </c>
      <c r="I92" s="12">
        <f t="shared" si="26"/>
        <v>9786.6</v>
      </c>
      <c r="J92" s="9" t="s">
        <v>217</v>
      </c>
      <c r="K92" s="19"/>
    </row>
    <row r="93" ht="14" customHeight="1" spans="1:11">
      <c r="A93" s="10">
        <v>91</v>
      </c>
      <c r="B93" s="9" t="s">
        <v>218</v>
      </c>
      <c r="C93" s="9" t="s">
        <v>219</v>
      </c>
      <c r="D93" s="11">
        <v>202101</v>
      </c>
      <c r="E93" s="11">
        <v>202112</v>
      </c>
      <c r="F93" s="14">
        <f t="shared" si="34"/>
        <v>6973.44</v>
      </c>
      <c r="G93" s="11">
        <f t="shared" si="30"/>
        <v>2503.56</v>
      </c>
      <c r="H93" s="14">
        <f t="shared" si="35"/>
        <v>309.6</v>
      </c>
      <c r="I93" s="12">
        <f t="shared" si="26"/>
        <v>9786.6</v>
      </c>
      <c r="J93" s="9" t="s">
        <v>217</v>
      </c>
      <c r="K93" s="19"/>
    </row>
    <row r="94" ht="14" customHeight="1" spans="1:11">
      <c r="A94" s="10">
        <v>92</v>
      </c>
      <c r="B94" s="9" t="s">
        <v>220</v>
      </c>
      <c r="C94" s="9" t="s">
        <v>221</v>
      </c>
      <c r="D94" s="11">
        <v>202101</v>
      </c>
      <c r="E94" s="11">
        <v>202112</v>
      </c>
      <c r="F94" s="14">
        <f t="shared" si="34"/>
        <v>6973.44</v>
      </c>
      <c r="G94" s="11">
        <f t="shared" si="30"/>
        <v>2503.56</v>
      </c>
      <c r="H94" s="14">
        <f t="shared" si="35"/>
        <v>309.6</v>
      </c>
      <c r="I94" s="12">
        <f t="shared" si="26"/>
        <v>9786.6</v>
      </c>
      <c r="J94" s="9" t="s">
        <v>217</v>
      </c>
      <c r="K94" s="19"/>
    </row>
    <row r="95" ht="14" customHeight="1" spans="1:11">
      <c r="A95" s="10">
        <v>93</v>
      </c>
      <c r="B95" s="9" t="s">
        <v>222</v>
      </c>
      <c r="C95" s="9" t="s">
        <v>219</v>
      </c>
      <c r="D95" s="11">
        <v>202101</v>
      </c>
      <c r="E95" s="11">
        <v>202112</v>
      </c>
      <c r="F95" s="14">
        <f t="shared" si="34"/>
        <v>6973.44</v>
      </c>
      <c r="G95" s="11">
        <f t="shared" si="30"/>
        <v>2503.56</v>
      </c>
      <c r="H95" s="14">
        <f t="shared" si="35"/>
        <v>309.6</v>
      </c>
      <c r="I95" s="12">
        <f t="shared" si="26"/>
        <v>9786.6</v>
      </c>
      <c r="J95" s="9" t="s">
        <v>217</v>
      </c>
      <c r="K95" s="19"/>
    </row>
    <row r="96" ht="14" customHeight="1" spans="1:11">
      <c r="A96" s="10">
        <v>94</v>
      </c>
      <c r="B96" s="9" t="s">
        <v>223</v>
      </c>
      <c r="C96" s="9" t="s">
        <v>73</v>
      </c>
      <c r="D96" s="11">
        <v>202101</v>
      </c>
      <c r="E96" s="11">
        <v>202112</v>
      </c>
      <c r="F96" s="14">
        <f t="shared" si="34"/>
        <v>6973.44</v>
      </c>
      <c r="G96" s="11">
        <f t="shared" si="30"/>
        <v>2503.56</v>
      </c>
      <c r="H96" s="14">
        <f t="shared" si="35"/>
        <v>309.6</v>
      </c>
      <c r="I96" s="12">
        <f t="shared" si="26"/>
        <v>9786.6</v>
      </c>
      <c r="J96" s="9" t="s">
        <v>217</v>
      </c>
      <c r="K96" s="19"/>
    </row>
    <row r="97" ht="14" customHeight="1" spans="1:11">
      <c r="A97" s="10">
        <v>95</v>
      </c>
      <c r="B97" s="9" t="s">
        <v>46</v>
      </c>
      <c r="C97" s="9" t="s">
        <v>47</v>
      </c>
      <c r="D97" s="11">
        <v>202110</v>
      </c>
      <c r="E97" s="11">
        <v>202112</v>
      </c>
      <c r="F97" s="14">
        <f>581.12*3</f>
        <v>1743.36</v>
      </c>
      <c r="G97" s="11"/>
      <c r="H97" s="14"/>
      <c r="I97" s="12">
        <f t="shared" si="26"/>
        <v>1743.36</v>
      </c>
      <c r="J97" s="9" t="s">
        <v>217</v>
      </c>
      <c r="K97" s="19"/>
    </row>
    <row r="98" ht="14" customHeight="1" spans="1:11">
      <c r="A98" s="10">
        <v>96</v>
      </c>
      <c r="B98" s="9" t="s">
        <v>224</v>
      </c>
      <c r="C98" s="9" t="s">
        <v>225</v>
      </c>
      <c r="D98" s="11">
        <v>202101</v>
      </c>
      <c r="E98" s="11">
        <v>202112</v>
      </c>
      <c r="F98" s="14">
        <f t="shared" ref="F98:F105" si="36">581.12*12</f>
        <v>6973.44</v>
      </c>
      <c r="G98" s="11">
        <f>208.63*12</f>
        <v>2503.56</v>
      </c>
      <c r="H98" s="14">
        <f>25.8*12</f>
        <v>309.6</v>
      </c>
      <c r="I98" s="12">
        <f t="shared" si="26"/>
        <v>9786.6</v>
      </c>
      <c r="J98" s="9" t="s">
        <v>226</v>
      </c>
      <c r="K98" s="19"/>
    </row>
    <row r="99" ht="14" customHeight="1" spans="1:11">
      <c r="A99" s="10">
        <v>97</v>
      </c>
      <c r="B99" s="9" t="s">
        <v>227</v>
      </c>
      <c r="C99" s="9" t="s">
        <v>228</v>
      </c>
      <c r="D99" s="11">
        <v>202101</v>
      </c>
      <c r="E99" s="11">
        <v>202107</v>
      </c>
      <c r="F99" s="14">
        <f>535.97*7</f>
        <v>3751.79</v>
      </c>
      <c r="G99" s="11">
        <f>208.63*7</f>
        <v>1460.41</v>
      </c>
      <c r="H99" s="14">
        <f>25.8*7</f>
        <v>180.6</v>
      </c>
      <c r="I99" s="12">
        <f t="shared" si="26"/>
        <v>5392.8</v>
      </c>
      <c r="J99" s="9" t="s">
        <v>226</v>
      </c>
      <c r="K99" s="19"/>
    </row>
    <row r="100" ht="14" customHeight="1" spans="1:11">
      <c r="A100" s="10">
        <v>98</v>
      </c>
      <c r="B100" s="9" t="s">
        <v>229</v>
      </c>
      <c r="C100" s="9" t="s">
        <v>230</v>
      </c>
      <c r="D100" s="11">
        <v>202101</v>
      </c>
      <c r="E100" s="11">
        <v>202112</v>
      </c>
      <c r="F100" s="14">
        <f t="shared" si="36"/>
        <v>6973.44</v>
      </c>
      <c r="G100" s="11">
        <f>208.63*12</f>
        <v>2503.56</v>
      </c>
      <c r="H100" s="14">
        <f t="shared" ref="H100:H105" si="37">25.8*12</f>
        <v>309.6</v>
      </c>
      <c r="I100" s="12">
        <f t="shared" ref="I100:I108" si="38">SUM(F100:H100)</f>
        <v>9786.6</v>
      </c>
      <c r="J100" s="9" t="s">
        <v>231</v>
      </c>
      <c r="K100" s="19"/>
    </row>
    <row r="101" ht="14" customHeight="1" spans="1:11">
      <c r="A101" s="10">
        <v>99</v>
      </c>
      <c r="B101" s="9" t="s">
        <v>232</v>
      </c>
      <c r="C101" s="9" t="s">
        <v>233</v>
      </c>
      <c r="D101" s="11">
        <v>202101</v>
      </c>
      <c r="E101" s="11">
        <v>202112</v>
      </c>
      <c r="F101" s="14">
        <f t="shared" si="36"/>
        <v>6973.44</v>
      </c>
      <c r="G101" s="11"/>
      <c r="H101" s="14">
        <f t="shared" si="37"/>
        <v>309.6</v>
      </c>
      <c r="I101" s="12">
        <f t="shared" si="38"/>
        <v>7283.04</v>
      </c>
      <c r="J101" s="9" t="s">
        <v>234</v>
      </c>
      <c r="K101" s="19"/>
    </row>
    <row r="102" ht="14" customHeight="1" spans="1:11">
      <c r="A102" s="10">
        <v>100</v>
      </c>
      <c r="B102" s="9" t="s">
        <v>235</v>
      </c>
      <c r="C102" s="9" t="s">
        <v>236</v>
      </c>
      <c r="D102" s="11">
        <v>202101</v>
      </c>
      <c r="E102" s="11">
        <v>202112</v>
      </c>
      <c r="F102" s="14">
        <f t="shared" si="36"/>
        <v>6973.44</v>
      </c>
      <c r="G102" s="11">
        <f>208.63*12</f>
        <v>2503.56</v>
      </c>
      <c r="H102" s="14">
        <f t="shared" si="37"/>
        <v>309.6</v>
      </c>
      <c r="I102" s="12">
        <f t="shared" si="38"/>
        <v>9786.6</v>
      </c>
      <c r="J102" s="9" t="s">
        <v>234</v>
      </c>
      <c r="K102" s="19"/>
    </row>
    <row r="103" ht="14" customHeight="1" spans="1:11">
      <c r="A103" s="10">
        <v>101</v>
      </c>
      <c r="B103" s="9" t="s">
        <v>237</v>
      </c>
      <c r="C103" s="9" t="s">
        <v>238</v>
      </c>
      <c r="D103" s="11">
        <v>202101</v>
      </c>
      <c r="E103" s="11">
        <v>202112</v>
      </c>
      <c r="F103" s="14">
        <f t="shared" si="36"/>
        <v>6973.44</v>
      </c>
      <c r="G103" s="11"/>
      <c r="H103" s="14">
        <f t="shared" si="37"/>
        <v>309.6</v>
      </c>
      <c r="I103" s="12">
        <f t="shared" si="38"/>
        <v>7283.04</v>
      </c>
      <c r="J103" s="9" t="s">
        <v>234</v>
      </c>
      <c r="K103" s="19"/>
    </row>
    <row r="104" ht="14" customHeight="1" spans="1:11">
      <c r="A104" s="10">
        <v>102</v>
      </c>
      <c r="B104" s="9" t="s">
        <v>239</v>
      </c>
      <c r="C104" s="9" t="s">
        <v>240</v>
      </c>
      <c r="D104" s="11">
        <v>202101</v>
      </c>
      <c r="E104" s="11">
        <v>202112</v>
      </c>
      <c r="F104" s="14">
        <f t="shared" si="36"/>
        <v>6973.44</v>
      </c>
      <c r="G104" s="11">
        <f>208.63*12</f>
        <v>2503.56</v>
      </c>
      <c r="H104" s="14">
        <f t="shared" si="37"/>
        <v>309.6</v>
      </c>
      <c r="I104" s="12">
        <f t="shared" si="38"/>
        <v>9786.6</v>
      </c>
      <c r="J104" s="9" t="s">
        <v>234</v>
      </c>
      <c r="K104" s="19"/>
    </row>
    <row r="105" ht="14" customHeight="1" spans="1:11">
      <c r="A105" s="10">
        <v>103</v>
      </c>
      <c r="B105" s="9" t="s">
        <v>241</v>
      </c>
      <c r="C105" s="9" t="s">
        <v>242</v>
      </c>
      <c r="D105" s="11">
        <v>202101</v>
      </c>
      <c r="E105" s="11">
        <v>202112</v>
      </c>
      <c r="F105" s="14">
        <f t="shared" si="36"/>
        <v>6973.44</v>
      </c>
      <c r="G105" s="11"/>
      <c r="H105" s="14">
        <f t="shared" si="37"/>
        <v>309.6</v>
      </c>
      <c r="I105" s="12">
        <f t="shared" si="38"/>
        <v>7283.04</v>
      </c>
      <c r="J105" s="9" t="s">
        <v>234</v>
      </c>
      <c r="K105" s="19"/>
    </row>
    <row r="106" ht="14" customHeight="1" spans="1:11">
      <c r="A106" s="10">
        <v>104</v>
      </c>
      <c r="B106" s="9" t="s">
        <v>243</v>
      </c>
      <c r="C106" s="9" t="s">
        <v>244</v>
      </c>
      <c r="D106" s="11">
        <v>202101</v>
      </c>
      <c r="E106" s="11">
        <v>202112</v>
      </c>
      <c r="F106" s="14">
        <f t="shared" ref="F106:F111" si="39">581.12*12</f>
        <v>6973.44</v>
      </c>
      <c r="G106" s="11">
        <f t="shared" ref="G106:G111" si="40">208.63*12</f>
        <v>2503.56</v>
      </c>
      <c r="H106" s="14">
        <f t="shared" ref="H106:H111" si="41">25.8*12</f>
        <v>309.6</v>
      </c>
      <c r="I106" s="12">
        <f t="shared" si="38"/>
        <v>9786.6</v>
      </c>
      <c r="J106" s="9" t="s">
        <v>245</v>
      </c>
      <c r="K106" s="19"/>
    </row>
    <row r="107" ht="14" customHeight="1" spans="1:11">
      <c r="A107" s="10">
        <v>105</v>
      </c>
      <c r="B107" s="9" t="s">
        <v>246</v>
      </c>
      <c r="C107" s="9" t="s">
        <v>247</v>
      </c>
      <c r="D107" s="11">
        <v>202101</v>
      </c>
      <c r="E107" s="11">
        <v>202112</v>
      </c>
      <c r="F107" s="14">
        <f t="shared" si="39"/>
        <v>6973.44</v>
      </c>
      <c r="G107" s="11">
        <f t="shared" si="40"/>
        <v>2503.56</v>
      </c>
      <c r="H107" s="14">
        <f t="shared" si="41"/>
        <v>309.6</v>
      </c>
      <c r="I107" s="12">
        <f t="shared" si="38"/>
        <v>9786.6</v>
      </c>
      <c r="J107" s="9" t="s">
        <v>245</v>
      </c>
      <c r="K107" s="19"/>
    </row>
    <row r="108" ht="14" customHeight="1" spans="1:11">
      <c r="A108" s="10">
        <v>106</v>
      </c>
      <c r="B108" s="9" t="s">
        <v>248</v>
      </c>
      <c r="C108" s="9" t="s">
        <v>249</v>
      </c>
      <c r="D108" s="11">
        <v>202101</v>
      </c>
      <c r="E108" s="11">
        <v>202112</v>
      </c>
      <c r="F108" s="14">
        <f t="shared" si="39"/>
        <v>6973.44</v>
      </c>
      <c r="G108" s="11">
        <f t="shared" si="40"/>
        <v>2503.56</v>
      </c>
      <c r="H108" s="14">
        <f t="shared" si="41"/>
        <v>309.6</v>
      </c>
      <c r="I108" s="12">
        <f t="shared" si="38"/>
        <v>9786.6</v>
      </c>
      <c r="J108" s="9" t="s">
        <v>245</v>
      </c>
      <c r="K108" s="19"/>
    </row>
    <row r="109" ht="27" customHeight="1" spans="1:11">
      <c r="A109" s="10">
        <v>107</v>
      </c>
      <c r="B109" s="9" t="s">
        <v>250</v>
      </c>
      <c r="C109" s="9" t="s">
        <v>251</v>
      </c>
      <c r="D109" s="11">
        <v>202101</v>
      </c>
      <c r="E109" s="11">
        <v>202112</v>
      </c>
      <c r="F109" s="14">
        <f t="shared" si="39"/>
        <v>6973.44</v>
      </c>
      <c r="G109" s="11">
        <f t="shared" si="40"/>
        <v>2503.56</v>
      </c>
      <c r="H109" s="14">
        <f t="shared" si="41"/>
        <v>309.6</v>
      </c>
      <c r="I109" s="12">
        <f t="shared" ref="I109:I120" si="42">SUM(F109:H109)</f>
        <v>9786.6</v>
      </c>
      <c r="J109" s="9" t="s">
        <v>245</v>
      </c>
      <c r="K109" s="19"/>
    </row>
    <row r="110" ht="14" customHeight="1" spans="1:11">
      <c r="A110" s="10">
        <v>108</v>
      </c>
      <c r="B110" s="9" t="s">
        <v>252</v>
      </c>
      <c r="C110" s="9" t="s">
        <v>253</v>
      </c>
      <c r="D110" s="11">
        <v>202101</v>
      </c>
      <c r="E110" s="11">
        <v>202112</v>
      </c>
      <c r="F110" s="14">
        <f t="shared" si="39"/>
        <v>6973.44</v>
      </c>
      <c r="G110" s="11">
        <f t="shared" si="40"/>
        <v>2503.56</v>
      </c>
      <c r="H110" s="14">
        <f t="shared" si="41"/>
        <v>309.6</v>
      </c>
      <c r="I110" s="12">
        <f t="shared" si="42"/>
        <v>9786.6</v>
      </c>
      <c r="J110" s="9" t="s">
        <v>245</v>
      </c>
      <c r="K110" s="19"/>
    </row>
    <row r="111" ht="14" customHeight="1" spans="1:11">
      <c r="A111" s="10">
        <v>109</v>
      </c>
      <c r="B111" s="9" t="s">
        <v>254</v>
      </c>
      <c r="C111" s="9" t="s">
        <v>255</v>
      </c>
      <c r="D111" s="11">
        <v>202101</v>
      </c>
      <c r="E111" s="11">
        <v>202112</v>
      </c>
      <c r="F111" s="14">
        <f t="shared" si="39"/>
        <v>6973.44</v>
      </c>
      <c r="G111" s="11">
        <f t="shared" si="40"/>
        <v>2503.56</v>
      </c>
      <c r="H111" s="14">
        <f t="shared" si="41"/>
        <v>309.6</v>
      </c>
      <c r="I111" s="12">
        <f t="shared" si="42"/>
        <v>9786.6</v>
      </c>
      <c r="J111" s="9" t="s">
        <v>245</v>
      </c>
      <c r="K111" s="19"/>
    </row>
    <row r="112" ht="14" customHeight="1" spans="1:11">
      <c r="A112" s="10">
        <v>110</v>
      </c>
      <c r="B112" s="9" t="s">
        <v>256</v>
      </c>
      <c r="C112" s="9" t="s">
        <v>198</v>
      </c>
      <c r="D112" s="11">
        <v>202107</v>
      </c>
      <c r="E112" s="11">
        <v>202112</v>
      </c>
      <c r="F112" s="14">
        <f>581.12*6</f>
        <v>3486.72</v>
      </c>
      <c r="G112" s="14">
        <v>0</v>
      </c>
      <c r="H112" s="14">
        <v>0</v>
      </c>
      <c r="I112" s="12">
        <f t="shared" si="42"/>
        <v>3486.72</v>
      </c>
      <c r="J112" s="9" t="s">
        <v>245</v>
      </c>
      <c r="K112" s="19"/>
    </row>
    <row r="113" ht="14" customHeight="1" spans="1:11">
      <c r="A113" s="10">
        <v>111</v>
      </c>
      <c r="B113" s="9" t="s">
        <v>257</v>
      </c>
      <c r="C113" s="9" t="s">
        <v>258</v>
      </c>
      <c r="D113" s="11">
        <v>202107</v>
      </c>
      <c r="E113" s="11">
        <v>202112</v>
      </c>
      <c r="F113" s="14">
        <f>581.12*6</f>
        <v>3486.72</v>
      </c>
      <c r="G113" s="14">
        <v>0</v>
      </c>
      <c r="H113" s="14">
        <v>0</v>
      </c>
      <c r="I113" s="12">
        <f t="shared" si="42"/>
        <v>3486.72</v>
      </c>
      <c r="J113" s="9" t="s">
        <v>245</v>
      </c>
      <c r="K113" s="19"/>
    </row>
    <row r="114" ht="14" customHeight="1" spans="1:11">
      <c r="A114" s="10">
        <v>112</v>
      </c>
      <c r="B114" s="9" t="s">
        <v>259</v>
      </c>
      <c r="C114" s="9" t="s">
        <v>260</v>
      </c>
      <c r="D114" s="11">
        <v>202101</v>
      </c>
      <c r="E114" s="11">
        <v>202112</v>
      </c>
      <c r="F114" s="14">
        <f t="shared" ref="F114:F119" si="43">581.12*12</f>
        <v>6973.44</v>
      </c>
      <c r="G114" s="11">
        <f t="shared" ref="G114:G136" si="44">208.63*12</f>
        <v>2503.56</v>
      </c>
      <c r="H114" s="14">
        <f t="shared" ref="H114:H136" si="45">25.8*12</f>
        <v>309.6</v>
      </c>
      <c r="I114" s="12">
        <f t="shared" si="42"/>
        <v>9786.6</v>
      </c>
      <c r="J114" s="9" t="s">
        <v>261</v>
      </c>
      <c r="K114" s="19"/>
    </row>
    <row r="115" ht="14" customHeight="1" spans="1:11">
      <c r="A115" s="10">
        <v>113</v>
      </c>
      <c r="B115" s="9" t="s">
        <v>262</v>
      </c>
      <c r="C115" s="9" t="s">
        <v>263</v>
      </c>
      <c r="D115" s="11">
        <v>202101</v>
      </c>
      <c r="E115" s="11">
        <v>202112</v>
      </c>
      <c r="F115" s="14">
        <f t="shared" si="43"/>
        <v>6973.44</v>
      </c>
      <c r="G115" s="11">
        <f t="shared" si="44"/>
        <v>2503.56</v>
      </c>
      <c r="H115" s="14">
        <f t="shared" si="45"/>
        <v>309.6</v>
      </c>
      <c r="I115" s="12">
        <f t="shared" si="42"/>
        <v>9786.6</v>
      </c>
      <c r="J115" s="9" t="s">
        <v>261</v>
      </c>
      <c r="K115" s="19"/>
    </row>
    <row r="116" ht="14" customHeight="1" spans="1:11">
      <c r="A116" s="10">
        <v>114</v>
      </c>
      <c r="B116" s="9" t="s">
        <v>264</v>
      </c>
      <c r="C116" s="9" t="s">
        <v>265</v>
      </c>
      <c r="D116" s="11">
        <v>202101</v>
      </c>
      <c r="E116" s="11">
        <v>202112</v>
      </c>
      <c r="F116" s="14">
        <f t="shared" si="43"/>
        <v>6973.44</v>
      </c>
      <c r="G116" s="11">
        <f t="shared" si="44"/>
        <v>2503.56</v>
      </c>
      <c r="H116" s="14">
        <f t="shared" si="45"/>
        <v>309.6</v>
      </c>
      <c r="I116" s="12">
        <f t="shared" si="42"/>
        <v>9786.6</v>
      </c>
      <c r="J116" s="9" t="s">
        <v>261</v>
      </c>
      <c r="K116" s="19"/>
    </row>
    <row r="117" ht="14" customHeight="1" spans="1:11">
      <c r="A117" s="10">
        <v>115</v>
      </c>
      <c r="B117" s="9" t="s">
        <v>266</v>
      </c>
      <c r="C117" s="9" t="s">
        <v>267</v>
      </c>
      <c r="D117" s="11">
        <v>202101</v>
      </c>
      <c r="E117" s="11">
        <v>202112</v>
      </c>
      <c r="F117" s="14">
        <f t="shared" si="43"/>
        <v>6973.44</v>
      </c>
      <c r="G117" s="11">
        <f t="shared" si="44"/>
        <v>2503.56</v>
      </c>
      <c r="H117" s="14">
        <f t="shared" si="45"/>
        <v>309.6</v>
      </c>
      <c r="I117" s="12">
        <f t="shared" si="42"/>
        <v>9786.6</v>
      </c>
      <c r="J117" s="9" t="s">
        <v>261</v>
      </c>
      <c r="K117" s="19"/>
    </row>
    <row r="118" ht="14" customHeight="1" spans="1:11">
      <c r="A118" s="10">
        <v>116</v>
      </c>
      <c r="B118" s="9" t="s">
        <v>268</v>
      </c>
      <c r="C118" s="9" t="s">
        <v>269</v>
      </c>
      <c r="D118" s="11">
        <v>202102</v>
      </c>
      <c r="E118" s="11">
        <v>202112</v>
      </c>
      <c r="F118" s="14">
        <f>581.12*11</f>
        <v>6392.32</v>
      </c>
      <c r="G118" s="11">
        <f>208.63*11</f>
        <v>2294.93</v>
      </c>
      <c r="H118" s="14">
        <f>25.8*11</f>
        <v>283.8</v>
      </c>
      <c r="I118" s="12">
        <f t="shared" si="42"/>
        <v>8971.05</v>
      </c>
      <c r="J118" s="9" t="s">
        <v>261</v>
      </c>
      <c r="K118" s="19"/>
    </row>
    <row r="119" ht="14" customHeight="1" spans="1:11">
      <c r="A119" s="10">
        <v>117</v>
      </c>
      <c r="B119" s="9" t="s">
        <v>270</v>
      </c>
      <c r="C119" s="9" t="s">
        <v>271</v>
      </c>
      <c r="D119" s="11">
        <v>202101</v>
      </c>
      <c r="E119" s="11">
        <v>202112</v>
      </c>
      <c r="F119" s="14">
        <v>6973.44</v>
      </c>
      <c r="G119" s="11">
        <f t="shared" si="44"/>
        <v>2503.56</v>
      </c>
      <c r="H119" s="14">
        <f t="shared" si="45"/>
        <v>309.6</v>
      </c>
      <c r="I119" s="12">
        <f t="shared" si="42"/>
        <v>9786.6</v>
      </c>
      <c r="J119" s="9" t="s">
        <v>272</v>
      </c>
      <c r="K119" s="19"/>
    </row>
    <row r="120" ht="14" customHeight="1" spans="1:11">
      <c r="A120" s="10">
        <v>118</v>
      </c>
      <c r="B120" s="9" t="s">
        <v>273</v>
      </c>
      <c r="C120" s="9" t="s">
        <v>274</v>
      </c>
      <c r="D120" s="11">
        <v>202101</v>
      </c>
      <c r="E120" s="11">
        <v>202112</v>
      </c>
      <c r="F120" s="14">
        <v>6973.44</v>
      </c>
      <c r="G120" s="11">
        <f t="shared" si="44"/>
        <v>2503.56</v>
      </c>
      <c r="H120" s="14">
        <f t="shared" si="45"/>
        <v>309.6</v>
      </c>
      <c r="I120" s="12">
        <f t="shared" ref="I120:I160" si="46">SUM(F120:H120)</f>
        <v>9786.6</v>
      </c>
      <c r="J120" s="9" t="s">
        <v>272</v>
      </c>
      <c r="K120" s="19"/>
    </row>
    <row r="121" ht="14" customHeight="1" spans="1:11">
      <c r="A121" s="10">
        <v>119</v>
      </c>
      <c r="B121" s="9" t="s">
        <v>275</v>
      </c>
      <c r="C121" s="9" t="s">
        <v>37</v>
      </c>
      <c r="D121" s="11">
        <v>202101</v>
      </c>
      <c r="E121" s="11">
        <v>202112</v>
      </c>
      <c r="F121" s="14">
        <v>6973.44</v>
      </c>
      <c r="G121" s="11">
        <f t="shared" si="44"/>
        <v>2503.56</v>
      </c>
      <c r="H121" s="14">
        <f t="shared" si="45"/>
        <v>309.6</v>
      </c>
      <c r="I121" s="12">
        <f t="shared" si="46"/>
        <v>9786.6</v>
      </c>
      <c r="J121" s="9" t="s">
        <v>272</v>
      </c>
      <c r="K121" s="19"/>
    </row>
    <row r="122" ht="14" customHeight="1" spans="1:11">
      <c r="A122" s="10">
        <v>120</v>
      </c>
      <c r="B122" s="9" t="s">
        <v>276</v>
      </c>
      <c r="C122" s="9" t="s">
        <v>277</v>
      </c>
      <c r="D122" s="11">
        <v>202101</v>
      </c>
      <c r="E122" s="11">
        <v>202112</v>
      </c>
      <c r="F122" s="14">
        <v>6973.44</v>
      </c>
      <c r="G122" s="11">
        <f t="shared" si="44"/>
        <v>2503.56</v>
      </c>
      <c r="H122" s="14">
        <f t="shared" si="45"/>
        <v>309.6</v>
      </c>
      <c r="I122" s="12">
        <f t="shared" si="46"/>
        <v>9786.6</v>
      </c>
      <c r="J122" s="9" t="s">
        <v>272</v>
      </c>
      <c r="K122" s="19"/>
    </row>
    <row r="123" ht="14" customHeight="1" spans="1:11">
      <c r="A123" s="10">
        <v>121</v>
      </c>
      <c r="B123" s="9" t="s">
        <v>278</v>
      </c>
      <c r="C123" s="9" t="s">
        <v>279</v>
      </c>
      <c r="D123" s="11">
        <v>202101</v>
      </c>
      <c r="E123" s="11">
        <v>202112</v>
      </c>
      <c r="F123" s="14">
        <v>6973.44</v>
      </c>
      <c r="G123" s="11">
        <f t="shared" si="44"/>
        <v>2503.56</v>
      </c>
      <c r="H123" s="14">
        <f t="shared" si="45"/>
        <v>309.6</v>
      </c>
      <c r="I123" s="12">
        <f t="shared" si="46"/>
        <v>9786.6</v>
      </c>
      <c r="J123" s="9" t="s">
        <v>272</v>
      </c>
      <c r="K123" s="19"/>
    </row>
    <row r="124" ht="14" customHeight="1" spans="1:11">
      <c r="A124" s="10">
        <v>122</v>
      </c>
      <c r="B124" s="9" t="s">
        <v>280</v>
      </c>
      <c r="C124" s="9" t="s">
        <v>281</v>
      </c>
      <c r="D124" s="11">
        <v>202101</v>
      </c>
      <c r="E124" s="11">
        <v>202112</v>
      </c>
      <c r="F124" s="14">
        <v>6973.44</v>
      </c>
      <c r="G124" s="11">
        <f t="shared" si="44"/>
        <v>2503.56</v>
      </c>
      <c r="H124" s="14">
        <f t="shared" si="45"/>
        <v>309.6</v>
      </c>
      <c r="I124" s="12">
        <f t="shared" si="46"/>
        <v>9786.6</v>
      </c>
      <c r="J124" s="9" t="s">
        <v>272</v>
      </c>
      <c r="K124" s="19"/>
    </row>
    <row r="125" ht="14" customHeight="1" spans="1:11">
      <c r="A125" s="10">
        <v>123</v>
      </c>
      <c r="B125" s="9" t="s">
        <v>282</v>
      </c>
      <c r="C125" s="9" t="s">
        <v>22</v>
      </c>
      <c r="D125" s="11">
        <v>202101</v>
      </c>
      <c r="E125" s="11">
        <v>202112</v>
      </c>
      <c r="F125" s="14">
        <v>6973.44</v>
      </c>
      <c r="G125" s="11">
        <f t="shared" si="44"/>
        <v>2503.56</v>
      </c>
      <c r="H125" s="14">
        <f t="shared" si="45"/>
        <v>309.6</v>
      </c>
      <c r="I125" s="12">
        <f t="shared" si="46"/>
        <v>9786.6</v>
      </c>
      <c r="J125" s="9" t="s">
        <v>272</v>
      </c>
      <c r="K125" s="19"/>
    </row>
    <row r="126" ht="14" customHeight="1" spans="1:11">
      <c r="A126" s="10">
        <v>124</v>
      </c>
      <c r="B126" s="9" t="s">
        <v>283</v>
      </c>
      <c r="C126" s="9" t="s">
        <v>284</v>
      </c>
      <c r="D126" s="11">
        <v>202101</v>
      </c>
      <c r="E126" s="11">
        <v>202112</v>
      </c>
      <c r="F126" s="14">
        <v>6973.44</v>
      </c>
      <c r="G126" s="11">
        <f t="shared" si="44"/>
        <v>2503.56</v>
      </c>
      <c r="H126" s="14">
        <f t="shared" si="45"/>
        <v>309.6</v>
      </c>
      <c r="I126" s="12">
        <f t="shared" si="46"/>
        <v>9786.6</v>
      </c>
      <c r="J126" s="9" t="s">
        <v>272</v>
      </c>
      <c r="K126" s="19"/>
    </row>
    <row r="127" ht="14" customHeight="1" spans="1:11">
      <c r="A127" s="10">
        <v>125</v>
      </c>
      <c r="B127" s="9" t="s">
        <v>285</v>
      </c>
      <c r="C127" s="9" t="s">
        <v>286</v>
      </c>
      <c r="D127" s="11">
        <v>202101</v>
      </c>
      <c r="E127" s="11">
        <v>202112</v>
      </c>
      <c r="F127" s="14">
        <v>6973.44</v>
      </c>
      <c r="G127" s="11">
        <f t="shared" si="44"/>
        <v>2503.56</v>
      </c>
      <c r="H127" s="14">
        <f t="shared" si="45"/>
        <v>309.6</v>
      </c>
      <c r="I127" s="12">
        <f t="shared" si="46"/>
        <v>9786.6</v>
      </c>
      <c r="J127" s="9" t="s">
        <v>272</v>
      </c>
      <c r="K127" s="19"/>
    </row>
    <row r="128" ht="14" customHeight="1" spans="1:11">
      <c r="A128" s="10">
        <v>126</v>
      </c>
      <c r="B128" s="9" t="s">
        <v>287</v>
      </c>
      <c r="C128" s="9" t="s">
        <v>288</v>
      </c>
      <c r="D128" s="11">
        <v>202101</v>
      </c>
      <c r="E128" s="11">
        <v>202112</v>
      </c>
      <c r="F128" s="14">
        <v>6973.44</v>
      </c>
      <c r="G128" s="11">
        <f t="shared" si="44"/>
        <v>2503.56</v>
      </c>
      <c r="H128" s="14">
        <f t="shared" si="45"/>
        <v>309.6</v>
      </c>
      <c r="I128" s="12">
        <f t="shared" si="46"/>
        <v>9786.6</v>
      </c>
      <c r="J128" s="9" t="s">
        <v>272</v>
      </c>
      <c r="K128" s="19"/>
    </row>
    <row r="129" ht="14" customHeight="1" spans="1:11">
      <c r="A129" s="10">
        <v>127</v>
      </c>
      <c r="B129" s="9" t="s">
        <v>289</v>
      </c>
      <c r="C129" s="9" t="s">
        <v>182</v>
      </c>
      <c r="D129" s="11">
        <v>202101</v>
      </c>
      <c r="E129" s="11">
        <v>202112</v>
      </c>
      <c r="F129" s="14">
        <v>6973.44</v>
      </c>
      <c r="G129" s="11">
        <f t="shared" si="44"/>
        <v>2503.56</v>
      </c>
      <c r="H129" s="14">
        <f t="shared" si="45"/>
        <v>309.6</v>
      </c>
      <c r="I129" s="12">
        <f t="shared" si="46"/>
        <v>9786.6</v>
      </c>
      <c r="J129" s="9" t="s">
        <v>272</v>
      </c>
      <c r="K129" s="19"/>
    </row>
    <row r="130" ht="14" customHeight="1" spans="1:11">
      <c r="A130" s="10">
        <v>128</v>
      </c>
      <c r="B130" s="9" t="s">
        <v>290</v>
      </c>
      <c r="C130" s="9" t="s">
        <v>291</v>
      </c>
      <c r="D130" s="11">
        <v>202101</v>
      </c>
      <c r="E130" s="11">
        <v>202112</v>
      </c>
      <c r="F130" s="14">
        <v>6973.44</v>
      </c>
      <c r="G130" s="11">
        <f t="shared" si="44"/>
        <v>2503.56</v>
      </c>
      <c r="H130" s="14">
        <f t="shared" si="45"/>
        <v>309.6</v>
      </c>
      <c r="I130" s="12">
        <f t="shared" si="46"/>
        <v>9786.6</v>
      </c>
      <c r="J130" s="9" t="s">
        <v>272</v>
      </c>
      <c r="K130" s="19"/>
    </row>
    <row r="131" ht="14" customHeight="1" spans="1:11">
      <c r="A131" s="10">
        <v>129</v>
      </c>
      <c r="B131" s="9" t="s">
        <v>292</v>
      </c>
      <c r="C131" s="9" t="s">
        <v>293</v>
      </c>
      <c r="D131" s="11">
        <v>202101</v>
      </c>
      <c r="E131" s="11">
        <v>202112</v>
      </c>
      <c r="F131" s="14">
        <v>6973.44</v>
      </c>
      <c r="G131" s="11">
        <f t="shared" si="44"/>
        <v>2503.56</v>
      </c>
      <c r="H131" s="14">
        <f t="shared" si="45"/>
        <v>309.6</v>
      </c>
      <c r="I131" s="12">
        <f t="shared" si="46"/>
        <v>9786.6</v>
      </c>
      <c r="J131" s="9" t="s">
        <v>272</v>
      </c>
      <c r="K131" s="19"/>
    </row>
    <row r="132" ht="14" customHeight="1" spans="1:11">
      <c r="A132" s="10">
        <v>130</v>
      </c>
      <c r="B132" s="9" t="s">
        <v>294</v>
      </c>
      <c r="C132" s="9" t="s">
        <v>295</v>
      </c>
      <c r="D132" s="11">
        <v>202101</v>
      </c>
      <c r="E132" s="11">
        <v>202112</v>
      </c>
      <c r="F132" s="14">
        <v>6973.44</v>
      </c>
      <c r="G132" s="11">
        <f t="shared" si="44"/>
        <v>2503.56</v>
      </c>
      <c r="H132" s="14">
        <f t="shared" si="45"/>
        <v>309.6</v>
      </c>
      <c r="I132" s="12">
        <f t="shared" si="46"/>
        <v>9786.6</v>
      </c>
      <c r="J132" s="9" t="s">
        <v>272</v>
      </c>
      <c r="K132" s="19"/>
    </row>
    <row r="133" ht="14" customHeight="1" spans="1:11">
      <c r="A133" s="10">
        <v>131</v>
      </c>
      <c r="B133" s="9" t="s">
        <v>296</v>
      </c>
      <c r="C133" s="9" t="s">
        <v>297</v>
      </c>
      <c r="D133" s="11">
        <v>202101</v>
      </c>
      <c r="E133" s="11">
        <v>202112</v>
      </c>
      <c r="F133" s="14">
        <v>6973.44</v>
      </c>
      <c r="G133" s="11">
        <f t="shared" si="44"/>
        <v>2503.56</v>
      </c>
      <c r="H133" s="14">
        <f t="shared" si="45"/>
        <v>309.6</v>
      </c>
      <c r="I133" s="12">
        <f t="shared" si="46"/>
        <v>9786.6</v>
      </c>
      <c r="J133" s="9" t="s">
        <v>272</v>
      </c>
      <c r="K133" s="19"/>
    </row>
    <row r="134" ht="14" customHeight="1" spans="1:11">
      <c r="A134" s="10">
        <v>132</v>
      </c>
      <c r="B134" s="9" t="s">
        <v>298</v>
      </c>
      <c r="C134" s="9" t="s">
        <v>299</v>
      </c>
      <c r="D134" s="11">
        <v>202101</v>
      </c>
      <c r="E134" s="11">
        <v>202112</v>
      </c>
      <c r="F134" s="14">
        <v>6973.44</v>
      </c>
      <c r="G134" s="11">
        <f t="shared" si="44"/>
        <v>2503.56</v>
      </c>
      <c r="H134" s="14">
        <f t="shared" si="45"/>
        <v>309.6</v>
      </c>
      <c r="I134" s="12">
        <f t="shared" si="46"/>
        <v>9786.6</v>
      </c>
      <c r="J134" s="9" t="s">
        <v>272</v>
      </c>
      <c r="K134" s="19"/>
    </row>
    <row r="135" ht="14" customHeight="1" spans="1:11">
      <c r="A135" s="10">
        <v>133</v>
      </c>
      <c r="B135" s="9" t="s">
        <v>300</v>
      </c>
      <c r="C135" s="9" t="s">
        <v>301</v>
      </c>
      <c r="D135" s="11">
        <v>202101</v>
      </c>
      <c r="E135" s="11">
        <v>202112</v>
      </c>
      <c r="F135" s="14">
        <v>6973.44</v>
      </c>
      <c r="G135" s="11">
        <f t="shared" si="44"/>
        <v>2503.56</v>
      </c>
      <c r="H135" s="14">
        <f t="shared" si="45"/>
        <v>309.6</v>
      </c>
      <c r="I135" s="12">
        <f t="shared" si="46"/>
        <v>9786.6</v>
      </c>
      <c r="J135" s="9" t="s">
        <v>272</v>
      </c>
      <c r="K135" s="19"/>
    </row>
    <row r="136" ht="14" customHeight="1" spans="1:11">
      <c r="A136" s="10">
        <v>134</v>
      </c>
      <c r="B136" s="9" t="s">
        <v>302</v>
      </c>
      <c r="C136" s="9" t="s">
        <v>303</v>
      </c>
      <c r="D136" s="11">
        <v>202101</v>
      </c>
      <c r="E136" s="11">
        <v>202112</v>
      </c>
      <c r="F136" s="14">
        <v>6973.44</v>
      </c>
      <c r="G136" s="11">
        <f t="shared" si="44"/>
        <v>2503.56</v>
      </c>
      <c r="H136" s="14">
        <f t="shared" si="45"/>
        <v>309.6</v>
      </c>
      <c r="I136" s="12">
        <f t="shared" si="46"/>
        <v>9786.6</v>
      </c>
      <c r="J136" s="9" t="s">
        <v>272</v>
      </c>
      <c r="K136" s="19"/>
    </row>
    <row r="137" ht="14" customHeight="1" spans="1:11">
      <c r="A137" s="10">
        <v>135</v>
      </c>
      <c r="B137" s="9" t="s">
        <v>304</v>
      </c>
      <c r="C137" s="9" t="s">
        <v>305</v>
      </c>
      <c r="D137" s="11">
        <v>202101</v>
      </c>
      <c r="E137" s="11">
        <v>202108</v>
      </c>
      <c r="F137" s="14">
        <v>0</v>
      </c>
      <c r="G137" s="11"/>
      <c r="H137" s="14"/>
      <c r="I137" s="12">
        <f t="shared" si="46"/>
        <v>0</v>
      </c>
      <c r="J137" s="9" t="s">
        <v>272</v>
      </c>
      <c r="K137" s="19"/>
    </row>
    <row r="138" ht="14" customHeight="1" spans="1:11">
      <c r="A138" s="10">
        <v>136</v>
      </c>
      <c r="B138" s="9" t="s">
        <v>306</v>
      </c>
      <c r="C138" s="9" t="s">
        <v>307</v>
      </c>
      <c r="D138" s="11">
        <v>202101</v>
      </c>
      <c r="E138" s="11">
        <v>202109</v>
      </c>
      <c r="F138" s="14">
        <v>4823.73</v>
      </c>
      <c r="G138" s="11">
        <f>208.63*9</f>
        <v>1877.67</v>
      </c>
      <c r="H138" s="14">
        <f>25.8*9</f>
        <v>232.2</v>
      </c>
      <c r="I138" s="12">
        <f t="shared" si="46"/>
        <v>6933.6</v>
      </c>
      <c r="J138" s="9" t="s">
        <v>272</v>
      </c>
      <c r="K138" s="19"/>
    </row>
    <row r="139" ht="14" customHeight="1" spans="1:11">
      <c r="A139" s="10">
        <v>137</v>
      </c>
      <c r="B139" s="9" t="s">
        <v>308</v>
      </c>
      <c r="C139" s="9" t="s">
        <v>309</v>
      </c>
      <c r="D139" s="11">
        <v>202101</v>
      </c>
      <c r="E139" s="11">
        <v>202112</v>
      </c>
      <c r="F139" s="14">
        <v>6973.44</v>
      </c>
      <c r="G139" s="11">
        <f t="shared" ref="G139:G150" si="47">208.63*12</f>
        <v>2503.56</v>
      </c>
      <c r="H139" s="14">
        <f t="shared" ref="H139:H150" si="48">25.8*12</f>
        <v>309.6</v>
      </c>
      <c r="I139" s="12">
        <f t="shared" si="46"/>
        <v>9786.6</v>
      </c>
      <c r="J139" s="9" t="s">
        <v>272</v>
      </c>
      <c r="K139" s="19"/>
    </row>
    <row r="140" ht="14" customHeight="1" spans="1:11">
      <c r="A140" s="10">
        <v>138</v>
      </c>
      <c r="B140" s="9" t="s">
        <v>310</v>
      </c>
      <c r="C140" s="9" t="s">
        <v>293</v>
      </c>
      <c r="D140" s="11">
        <v>202101</v>
      </c>
      <c r="E140" s="11">
        <v>202112</v>
      </c>
      <c r="F140" s="14">
        <v>6973.44</v>
      </c>
      <c r="G140" s="11">
        <f t="shared" si="47"/>
        <v>2503.56</v>
      </c>
      <c r="H140" s="14">
        <f t="shared" si="48"/>
        <v>309.6</v>
      </c>
      <c r="I140" s="12">
        <f t="shared" si="46"/>
        <v>9786.6</v>
      </c>
      <c r="J140" s="9" t="s">
        <v>272</v>
      </c>
      <c r="K140" s="19"/>
    </row>
    <row r="141" ht="14" customHeight="1" spans="1:11">
      <c r="A141" s="10">
        <v>139</v>
      </c>
      <c r="B141" s="9" t="s">
        <v>311</v>
      </c>
      <c r="C141" s="9" t="s">
        <v>106</v>
      </c>
      <c r="D141" s="11">
        <v>202101</v>
      </c>
      <c r="E141" s="11">
        <v>202112</v>
      </c>
      <c r="F141" s="14">
        <v>6973.44</v>
      </c>
      <c r="G141" s="11">
        <f t="shared" si="47"/>
        <v>2503.56</v>
      </c>
      <c r="H141" s="14">
        <f t="shared" si="48"/>
        <v>309.6</v>
      </c>
      <c r="I141" s="12">
        <f t="shared" si="46"/>
        <v>9786.6</v>
      </c>
      <c r="J141" s="9" t="s">
        <v>272</v>
      </c>
      <c r="K141" s="19"/>
    </row>
    <row r="142" ht="14" customHeight="1" spans="1:11">
      <c r="A142" s="10">
        <v>140</v>
      </c>
      <c r="B142" s="9" t="s">
        <v>312</v>
      </c>
      <c r="C142" s="9" t="s">
        <v>313</v>
      </c>
      <c r="D142" s="11">
        <v>202101</v>
      </c>
      <c r="E142" s="11">
        <v>202112</v>
      </c>
      <c r="F142" s="14">
        <v>6973.44</v>
      </c>
      <c r="G142" s="11">
        <f t="shared" si="47"/>
        <v>2503.56</v>
      </c>
      <c r="H142" s="14">
        <f t="shared" si="48"/>
        <v>309.6</v>
      </c>
      <c r="I142" s="12">
        <f t="shared" si="46"/>
        <v>9786.6</v>
      </c>
      <c r="J142" s="9" t="s">
        <v>272</v>
      </c>
      <c r="K142" s="19"/>
    </row>
    <row r="143" ht="14" customHeight="1" spans="1:11">
      <c r="A143" s="10">
        <v>141</v>
      </c>
      <c r="B143" s="9" t="s">
        <v>314</v>
      </c>
      <c r="C143" s="9" t="s">
        <v>173</v>
      </c>
      <c r="D143" s="11">
        <v>202101</v>
      </c>
      <c r="E143" s="11">
        <v>202112</v>
      </c>
      <c r="F143" s="14">
        <v>6973.44</v>
      </c>
      <c r="G143" s="11">
        <f t="shared" si="47"/>
        <v>2503.56</v>
      </c>
      <c r="H143" s="14">
        <f t="shared" si="48"/>
        <v>309.6</v>
      </c>
      <c r="I143" s="12">
        <f t="shared" si="46"/>
        <v>9786.6</v>
      </c>
      <c r="J143" s="9" t="s">
        <v>272</v>
      </c>
      <c r="K143" s="19"/>
    </row>
    <row r="144" ht="14" customHeight="1" spans="1:11">
      <c r="A144" s="10">
        <v>142</v>
      </c>
      <c r="B144" s="15" t="s">
        <v>315</v>
      </c>
      <c r="C144" s="15" t="s">
        <v>316</v>
      </c>
      <c r="D144" s="11">
        <v>202101</v>
      </c>
      <c r="E144" s="11">
        <v>202112</v>
      </c>
      <c r="F144" s="14">
        <v>6973.44</v>
      </c>
      <c r="G144" s="11">
        <f t="shared" si="47"/>
        <v>2503.56</v>
      </c>
      <c r="H144" s="14">
        <f t="shared" si="48"/>
        <v>309.6</v>
      </c>
      <c r="I144" s="12">
        <f t="shared" si="46"/>
        <v>9786.6</v>
      </c>
      <c r="J144" s="15" t="s">
        <v>272</v>
      </c>
      <c r="K144" s="19"/>
    </row>
    <row r="145" ht="14" customHeight="1" spans="1:11">
      <c r="A145" s="10">
        <v>143</v>
      </c>
      <c r="B145" s="9" t="s">
        <v>317</v>
      </c>
      <c r="C145" s="9" t="s">
        <v>318</v>
      </c>
      <c r="D145" s="11">
        <v>202101</v>
      </c>
      <c r="E145" s="11">
        <v>202112</v>
      </c>
      <c r="F145" s="14">
        <v>6973.44</v>
      </c>
      <c r="G145" s="11">
        <f t="shared" si="47"/>
        <v>2503.56</v>
      </c>
      <c r="H145" s="14">
        <f t="shared" si="48"/>
        <v>309.6</v>
      </c>
      <c r="I145" s="12">
        <f t="shared" si="46"/>
        <v>9786.6</v>
      </c>
      <c r="J145" s="9" t="s">
        <v>272</v>
      </c>
      <c r="K145" s="19"/>
    </row>
    <row r="146" ht="14" customHeight="1" spans="1:11">
      <c r="A146" s="10">
        <v>144</v>
      </c>
      <c r="B146" s="9" t="s">
        <v>319</v>
      </c>
      <c r="C146" s="9" t="s">
        <v>66</v>
      </c>
      <c r="D146" s="11">
        <v>202101</v>
      </c>
      <c r="E146" s="11">
        <v>202112</v>
      </c>
      <c r="F146" s="14">
        <v>6973.44</v>
      </c>
      <c r="G146" s="11">
        <f t="shared" si="47"/>
        <v>2503.56</v>
      </c>
      <c r="H146" s="14">
        <f t="shared" si="48"/>
        <v>309.6</v>
      </c>
      <c r="I146" s="12">
        <f t="shared" si="46"/>
        <v>9786.6</v>
      </c>
      <c r="J146" s="9" t="s">
        <v>272</v>
      </c>
      <c r="K146" s="19"/>
    </row>
    <row r="147" ht="14" customHeight="1" spans="1:11">
      <c r="A147" s="10">
        <v>145</v>
      </c>
      <c r="B147" s="9" t="s">
        <v>320</v>
      </c>
      <c r="C147" s="9" t="s">
        <v>321</v>
      </c>
      <c r="D147" s="11">
        <v>202101</v>
      </c>
      <c r="E147" s="11">
        <v>202112</v>
      </c>
      <c r="F147" s="14">
        <v>6973.44</v>
      </c>
      <c r="G147" s="11">
        <f t="shared" si="47"/>
        <v>2503.56</v>
      </c>
      <c r="H147" s="14">
        <f t="shared" si="48"/>
        <v>309.6</v>
      </c>
      <c r="I147" s="12">
        <f t="shared" si="46"/>
        <v>9786.6</v>
      </c>
      <c r="J147" s="9" t="s">
        <v>272</v>
      </c>
      <c r="K147" s="19"/>
    </row>
    <row r="148" ht="14" customHeight="1" spans="1:11">
      <c r="A148" s="10">
        <v>146</v>
      </c>
      <c r="B148" s="9" t="s">
        <v>322</v>
      </c>
      <c r="C148" s="9" t="s">
        <v>323</v>
      </c>
      <c r="D148" s="11">
        <v>202101</v>
      </c>
      <c r="E148" s="11">
        <v>202112</v>
      </c>
      <c r="F148" s="14">
        <v>6973.44</v>
      </c>
      <c r="G148" s="11">
        <f t="shared" si="47"/>
        <v>2503.56</v>
      </c>
      <c r="H148" s="14">
        <f t="shared" si="48"/>
        <v>309.6</v>
      </c>
      <c r="I148" s="12">
        <f t="shared" si="46"/>
        <v>9786.6</v>
      </c>
      <c r="J148" s="9" t="s">
        <v>272</v>
      </c>
      <c r="K148" s="19"/>
    </row>
    <row r="149" ht="14" customHeight="1" spans="1:11">
      <c r="A149" s="10">
        <v>147</v>
      </c>
      <c r="B149" s="9" t="s">
        <v>324</v>
      </c>
      <c r="C149" s="9" t="s">
        <v>323</v>
      </c>
      <c r="D149" s="11">
        <v>202101</v>
      </c>
      <c r="E149" s="11">
        <v>202112</v>
      </c>
      <c r="F149" s="14">
        <v>6973.44</v>
      </c>
      <c r="G149" s="11">
        <f t="shared" si="47"/>
        <v>2503.56</v>
      </c>
      <c r="H149" s="14">
        <f t="shared" si="48"/>
        <v>309.6</v>
      </c>
      <c r="I149" s="12">
        <f t="shared" si="46"/>
        <v>9786.6</v>
      </c>
      <c r="J149" s="9" t="s">
        <v>272</v>
      </c>
      <c r="K149" s="19"/>
    </row>
    <row r="150" ht="14" customHeight="1" spans="1:11">
      <c r="A150" s="10">
        <v>148</v>
      </c>
      <c r="B150" s="9" t="s">
        <v>325</v>
      </c>
      <c r="C150" s="9" t="s">
        <v>326</v>
      </c>
      <c r="D150" s="11">
        <v>202101</v>
      </c>
      <c r="E150" s="11">
        <v>202112</v>
      </c>
      <c r="F150" s="14">
        <v>6973.44</v>
      </c>
      <c r="G150" s="11">
        <f t="shared" si="47"/>
        <v>2503.56</v>
      </c>
      <c r="H150" s="14">
        <f t="shared" si="48"/>
        <v>309.6</v>
      </c>
      <c r="I150" s="12">
        <f t="shared" si="46"/>
        <v>9786.6</v>
      </c>
      <c r="J150" s="9" t="s">
        <v>272</v>
      </c>
      <c r="K150" s="19"/>
    </row>
    <row r="151" ht="14" customHeight="1" spans="1:11">
      <c r="A151" s="10">
        <v>149</v>
      </c>
      <c r="B151" s="9" t="s">
        <v>72</v>
      </c>
      <c r="C151" s="9" t="s">
        <v>327</v>
      </c>
      <c r="D151" s="11">
        <v>202101</v>
      </c>
      <c r="E151" s="11">
        <v>202112</v>
      </c>
      <c r="F151" s="14">
        <v>6973.44</v>
      </c>
      <c r="G151" s="11"/>
      <c r="H151" s="14"/>
      <c r="I151" s="12">
        <f t="shared" si="46"/>
        <v>6973.44</v>
      </c>
      <c r="J151" s="9" t="s">
        <v>272</v>
      </c>
      <c r="K151" s="19"/>
    </row>
    <row r="152" ht="14" customHeight="1" spans="1:11">
      <c r="A152" s="10">
        <v>150</v>
      </c>
      <c r="B152" s="9" t="s">
        <v>328</v>
      </c>
      <c r="C152" s="9" t="s">
        <v>329</v>
      </c>
      <c r="D152" s="11">
        <v>202101</v>
      </c>
      <c r="E152" s="11">
        <v>202112</v>
      </c>
      <c r="F152" s="14">
        <v>6973.44</v>
      </c>
      <c r="G152" s="11"/>
      <c r="H152" s="14"/>
      <c r="I152" s="12">
        <f t="shared" si="46"/>
        <v>6973.44</v>
      </c>
      <c r="J152" s="9" t="s">
        <v>272</v>
      </c>
      <c r="K152" s="19"/>
    </row>
    <row r="153" ht="14" customHeight="1" spans="1:11">
      <c r="A153" s="10">
        <v>151</v>
      </c>
      <c r="B153" s="9" t="s">
        <v>330</v>
      </c>
      <c r="C153" s="9" t="s">
        <v>267</v>
      </c>
      <c r="D153" s="11">
        <v>202101</v>
      </c>
      <c r="E153" s="11">
        <v>202112</v>
      </c>
      <c r="F153" s="14">
        <v>6973.44</v>
      </c>
      <c r="G153" s="11">
        <f>208.63*12</f>
        <v>2503.56</v>
      </c>
      <c r="H153" s="14">
        <f>25.8*12</f>
        <v>309.6</v>
      </c>
      <c r="I153" s="12">
        <f t="shared" si="46"/>
        <v>9786.6</v>
      </c>
      <c r="J153" s="9" t="s">
        <v>272</v>
      </c>
      <c r="K153" s="19"/>
    </row>
    <row r="154" ht="14" customHeight="1" spans="1:11">
      <c r="A154" s="10">
        <v>152</v>
      </c>
      <c r="B154" s="9" t="s">
        <v>331</v>
      </c>
      <c r="C154" s="9" t="s">
        <v>251</v>
      </c>
      <c r="D154" s="11">
        <v>202101</v>
      </c>
      <c r="E154" s="11">
        <v>202112</v>
      </c>
      <c r="F154" s="14">
        <v>6973.44</v>
      </c>
      <c r="G154" s="11">
        <f>208.63*12</f>
        <v>2503.56</v>
      </c>
      <c r="H154" s="14">
        <f>25.8*12</f>
        <v>309.6</v>
      </c>
      <c r="I154" s="12">
        <f t="shared" si="46"/>
        <v>9786.6</v>
      </c>
      <c r="J154" s="9" t="s">
        <v>272</v>
      </c>
      <c r="K154" s="19"/>
    </row>
    <row r="155" ht="14" customHeight="1" spans="1:11">
      <c r="A155" s="10">
        <v>153</v>
      </c>
      <c r="B155" s="9" t="s">
        <v>332</v>
      </c>
      <c r="C155" s="9" t="s">
        <v>333</v>
      </c>
      <c r="D155" s="11">
        <v>202101</v>
      </c>
      <c r="E155" s="11">
        <v>202112</v>
      </c>
      <c r="F155" s="14">
        <v>6973.44</v>
      </c>
      <c r="G155" s="11">
        <f>208.63*12</f>
        <v>2503.56</v>
      </c>
      <c r="H155" s="14">
        <f>25.8*12</f>
        <v>309.6</v>
      </c>
      <c r="I155" s="12">
        <f t="shared" si="46"/>
        <v>9786.6</v>
      </c>
      <c r="J155" s="9" t="s">
        <v>272</v>
      </c>
      <c r="K155" s="19"/>
    </row>
    <row r="156" ht="14" customHeight="1" spans="1:11">
      <c r="A156" s="10">
        <v>154</v>
      </c>
      <c r="B156" s="9" t="s">
        <v>334</v>
      </c>
      <c r="C156" s="9" t="s">
        <v>335</v>
      </c>
      <c r="D156" s="11">
        <v>202102</v>
      </c>
      <c r="E156" s="11">
        <v>202112</v>
      </c>
      <c r="F156" s="14">
        <v>6753.52</v>
      </c>
      <c r="G156" s="11">
        <f>208.63*11</f>
        <v>2294.93</v>
      </c>
      <c r="H156" s="14">
        <f>25.8*11</f>
        <v>283.8</v>
      </c>
      <c r="I156" s="12">
        <f t="shared" si="46"/>
        <v>9332.25</v>
      </c>
      <c r="J156" s="9" t="s">
        <v>272</v>
      </c>
      <c r="K156" s="19"/>
    </row>
    <row r="157" ht="14" customHeight="1" spans="1:11">
      <c r="A157" s="10">
        <v>155</v>
      </c>
      <c r="B157" s="9" t="s">
        <v>336</v>
      </c>
      <c r="C157" s="9" t="s">
        <v>337</v>
      </c>
      <c r="D157" s="11">
        <v>202102</v>
      </c>
      <c r="E157" s="11">
        <v>202112</v>
      </c>
      <c r="F157" s="14">
        <v>6753.52</v>
      </c>
      <c r="G157" s="11">
        <f>208.63*11</f>
        <v>2294.93</v>
      </c>
      <c r="H157" s="14">
        <f>25.8*11</f>
        <v>283.8</v>
      </c>
      <c r="I157" s="12">
        <f t="shared" si="46"/>
        <v>9332.25</v>
      </c>
      <c r="J157" s="9" t="s">
        <v>272</v>
      </c>
      <c r="K157" s="19"/>
    </row>
    <row r="158" ht="14" customHeight="1" spans="1:11">
      <c r="A158" s="10">
        <v>156</v>
      </c>
      <c r="B158" s="9" t="s">
        <v>338</v>
      </c>
      <c r="C158" s="9" t="s">
        <v>339</v>
      </c>
      <c r="D158" s="11">
        <v>202107</v>
      </c>
      <c r="E158" s="11">
        <v>202112</v>
      </c>
      <c r="F158" s="14">
        <v>3802.77</v>
      </c>
      <c r="G158" s="11"/>
      <c r="H158" s="14"/>
      <c r="I158" s="12">
        <f t="shared" si="46"/>
        <v>3802.77</v>
      </c>
      <c r="J158" s="9" t="s">
        <v>272</v>
      </c>
      <c r="K158" s="19"/>
    </row>
    <row r="159" ht="14" customHeight="1" spans="1:11">
      <c r="A159" s="10">
        <v>157</v>
      </c>
      <c r="B159" s="9" t="s">
        <v>340</v>
      </c>
      <c r="C159" s="9" t="s">
        <v>303</v>
      </c>
      <c r="D159" s="11">
        <v>202107</v>
      </c>
      <c r="E159" s="11">
        <v>202112</v>
      </c>
      <c r="F159" s="14">
        <v>3847.92</v>
      </c>
      <c r="G159" s="11"/>
      <c r="H159" s="14"/>
      <c r="I159" s="12">
        <f t="shared" si="46"/>
        <v>3847.92</v>
      </c>
      <c r="J159" s="9" t="s">
        <v>272</v>
      </c>
      <c r="K159" s="19"/>
    </row>
    <row r="160" ht="14" customHeight="1" spans="1:11">
      <c r="A160" s="10">
        <v>158</v>
      </c>
      <c r="B160" s="9" t="s">
        <v>341</v>
      </c>
      <c r="C160" s="9" t="s">
        <v>240</v>
      </c>
      <c r="D160" s="11">
        <v>202101</v>
      </c>
      <c r="E160" s="11">
        <v>202112</v>
      </c>
      <c r="F160" s="12">
        <f>581.12*12</f>
        <v>6973.44</v>
      </c>
      <c r="G160" s="14">
        <f>208.63*12</f>
        <v>2503.56</v>
      </c>
      <c r="H160" s="14">
        <f>25.8*12</f>
        <v>309.6</v>
      </c>
      <c r="I160" s="12">
        <f t="shared" ref="I160:I166" si="49">SUM(F160:H160)</f>
        <v>9786.6</v>
      </c>
      <c r="J160" s="9" t="s">
        <v>342</v>
      </c>
      <c r="K160" s="19"/>
    </row>
    <row r="161" ht="14" customHeight="1" spans="1:11">
      <c r="A161" s="10">
        <v>159</v>
      </c>
      <c r="B161" s="9" t="s">
        <v>343</v>
      </c>
      <c r="C161" s="9" t="s">
        <v>154</v>
      </c>
      <c r="D161" s="11">
        <v>202101</v>
      </c>
      <c r="E161" s="11">
        <v>202112</v>
      </c>
      <c r="F161" s="12">
        <f>581.12*12</f>
        <v>6973.44</v>
      </c>
      <c r="G161" s="14">
        <f>208.63*12</f>
        <v>2503.56</v>
      </c>
      <c r="H161" s="14">
        <f>25.8*12</f>
        <v>309.6</v>
      </c>
      <c r="I161" s="12">
        <f t="shared" si="49"/>
        <v>9786.6</v>
      </c>
      <c r="J161" s="9" t="s">
        <v>342</v>
      </c>
      <c r="K161" s="19"/>
    </row>
    <row r="162" ht="14" customHeight="1" spans="1:11">
      <c r="A162" s="10">
        <v>160</v>
      </c>
      <c r="B162" s="9" t="s">
        <v>344</v>
      </c>
      <c r="C162" s="9" t="s">
        <v>117</v>
      </c>
      <c r="D162" s="11">
        <v>202109</v>
      </c>
      <c r="E162" s="11">
        <v>202112</v>
      </c>
      <c r="F162" s="12">
        <f>581.12*4</f>
        <v>2324.48</v>
      </c>
      <c r="G162" s="14"/>
      <c r="H162" s="14"/>
      <c r="I162" s="12">
        <f t="shared" si="49"/>
        <v>2324.48</v>
      </c>
      <c r="J162" s="9" t="s">
        <v>342</v>
      </c>
      <c r="K162" s="19"/>
    </row>
    <row r="163" ht="14" customHeight="1" spans="1:11">
      <c r="A163" s="10">
        <v>161</v>
      </c>
      <c r="B163" s="9" t="s">
        <v>345</v>
      </c>
      <c r="C163" s="9" t="s">
        <v>346</v>
      </c>
      <c r="D163" s="11">
        <v>202101</v>
      </c>
      <c r="E163" s="11">
        <v>202108</v>
      </c>
      <c r="F163" s="12">
        <f>535.97*8</f>
        <v>4287.76</v>
      </c>
      <c r="G163" s="14"/>
      <c r="H163" s="14"/>
      <c r="I163" s="12">
        <f t="shared" si="49"/>
        <v>4287.76</v>
      </c>
      <c r="J163" s="9" t="s">
        <v>347</v>
      </c>
      <c r="K163" s="19"/>
    </row>
    <row r="164" ht="14" customHeight="1" spans="1:11">
      <c r="A164" s="10">
        <v>162</v>
      </c>
      <c r="B164" s="9" t="s">
        <v>348</v>
      </c>
      <c r="C164" s="9" t="s">
        <v>349</v>
      </c>
      <c r="D164" s="11">
        <v>202101</v>
      </c>
      <c r="E164" s="11">
        <v>202108</v>
      </c>
      <c r="F164" s="12">
        <f>535.97*8</f>
        <v>4287.76</v>
      </c>
      <c r="G164" s="14"/>
      <c r="H164" s="14"/>
      <c r="I164" s="12">
        <f t="shared" si="49"/>
        <v>4287.76</v>
      </c>
      <c r="J164" s="9" t="s">
        <v>347</v>
      </c>
      <c r="K164" s="19"/>
    </row>
    <row r="165" ht="14" customHeight="1" spans="1:11">
      <c r="A165" s="10">
        <v>163</v>
      </c>
      <c r="B165" s="9" t="s">
        <v>350</v>
      </c>
      <c r="C165" s="9" t="s">
        <v>351</v>
      </c>
      <c r="D165" s="11">
        <v>202101</v>
      </c>
      <c r="E165" s="11">
        <v>202108</v>
      </c>
      <c r="F165" s="12">
        <f>535.97*8</f>
        <v>4287.76</v>
      </c>
      <c r="G165" s="14"/>
      <c r="H165" s="14"/>
      <c r="I165" s="12">
        <f t="shared" si="49"/>
        <v>4287.76</v>
      </c>
      <c r="J165" s="9" t="s">
        <v>347</v>
      </c>
      <c r="K165" s="19"/>
    </row>
    <row r="166" ht="14" customHeight="1" spans="1:11">
      <c r="A166" s="10">
        <v>164</v>
      </c>
      <c r="B166" s="9" t="s">
        <v>352</v>
      </c>
      <c r="C166" s="9" t="s">
        <v>353</v>
      </c>
      <c r="D166" s="11">
        <v>202101</v>
      </c>
      <c r="E166" s="11">
        <v>202108</v>
      </c>
      <c r="F166" s="12">
        <f>535.97*8</f>
        <v>4287.76</v>
      </c>
      <c r="G166" s="14"/>
      <c r="H166" s="14"/>
      <c r="I166" s="12">
        <f t="shared" si="49"/>
        <v>4287.76</v>
      </c>
      <c r="J166" s="9" t="s">
        <v>347</v>
      </c>
      <c r="K166" s="19"/>
    </row>
    <row r="167" ht="14" customHeight="1" spans="1:11">
      <c r="A167" s="10">
        <v>165</v>
      </c>
      <c r="B167" s="9" t="s">
        <v>354</v>
      </c>
      <c r="C167" s="9" t="s">
        <v>355</v>
      </c>
      <c r="D167" s="11">
        <v>202107</v>
      </c>
      <c r="E167" s="11">
        <v>202112</v>
      </c>
      <c r="F167" s="12">
        <f>581.12*6</f>
        <v>3486.72</v>
      </c>
      <c r="G167" s="14"/>
      <c r="H167" s="14"/>
      <c r="I167" s="12"/>
      <c r="J167" s="9" t="s">
        <v>356</v>
      </c>
      <c r="K167" s="19"/>
    </row>
    <row r="168" ht="14" customHeight="1" spans="1:11">
      <c r="A168" s="19" t="s">
        <v>357</v>
      </c>
      <c r="B168" s="19"/>
      <c r="C168" s="19"/>
      <c r="D168" s="14"/>
      <c r="E168" s="14"/>
      <c r="F168" s="14">
        <f t="shared" ref="F168:I168" si="50">SUM(F3:F167)</f>
        <v>1041383.04</v>
      </c>
      <c r="G168" s="14">
        <f t="shared" si="50"/>
        <v>321916.09</v>
      </c>
      <c r="H168" s="14">
        <f t="shared" si="50"/>
        <v>40763.9999999999</v>
      </c>
      <c r="I168" s="12">
        <f t="shared" si="50"/>
        <v>1400576.41</v>
      </c>
      <c r="J168" s="19"/>
      <c r="K168" s="19"/>
    </row>
    <row r="169" ht="14" customHeight="1"/>
  </sheetData>
  <mergeCells count="1">
    <mergeCell ref="A1:K1"/>
  </mergeCells>
  <dataValidations count="2">
    <dataValidation type="textLength" operator="between" allowBlank="1" showInputMessage="1" showErrorMessage="1" error="身份证高的长度应为18位！" sqref="C2">
      <formula1>18</formula1>
      <formula2>18</formula2>
    </dataValidation>
    <dataValidation type="textLength" operator="between" allowBlank="1" showInputMessage="1" showErrorMessage="1" sqref="D2:E2">
      <formula1>6</formula1>
      <formula2>6</formula2>
    </dataValidation>
  </dataValidations>
  <pageMargins left="0.751388888888889" right="0.751388888888889" top="1" bottom="1" header="0.5" footer="0.5"/>
  <pageSetup paperSize="9" scale="94" orientation="landscape" horizontalDpi="600"/>
  <headerFooter/>
  <ignoredErrors>
    <ignoredError sqref="I151:I159" formulaRange="1"/>
    <ignoredError sqref="H118 I84 I83 I82 I81 I80 I77 G78:I78 I79 I76 I75 I70 I71 F72:I73 I74 I68:I69 I67 I60 I61 I62 I63 I64 I65 I66 I58:I59 I57 F57 I56 I55 I54 I53 I52 G37:I37 I38 G39:I39 G40:I41 I42 I46 I45 I44 I43 I48 I50 I49 F51:I51 G101 I101 I102 G103 I103 I104 G105 I105 I100 I87 I88 I89 I90 F99:I99 I98 F91:I91 I92 I93 I94 I95 I96 F97:I97 F26 H47:I47 F5:H5 F8 F43 F118:G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2021年柞水县城镇公益性岗位期限内人员社会保险补贴公示表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dcterms:created xsi:type="dcterms:W3CDTF">2021-08-27T07:56:00Z</dcterms:created>
  <dcterms:modified xsi:type="dcterms:W3CDTF">2022-01-17T09:46:47Z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D8EE954C6AB346DA940C0D3D58A9EAFF</vt:lpwstr>
  </property>
</Properties>
</file>