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2021年城镇公益性岗位期限外人员岗位补贴和社会保险补贴公示" sheetId="3" r:id="rId1"/>
  </sheets>
  <externalReferences>
    <externalReference r:id="rId2"/>
  </externalReferences>
  <definedNames>
    <definedName name="_xlnm._FilterDatabase" localSheetId="0" hidden="1">'2021年城镇公益性岗位期限外人员岗位补贴和社会保险补贴公示'!$A$1:$Y$599</definedName>
    <definedName name="_xlnm.Print_Titles" localSheetId="0">'2021年城镇公益性岗位期限外人员岗位补贴和社会保险补贴公示'!$1:$3</definedName>
    <definedName name="类别">[1]人员类别!$C$5:$C$7</definedName>
  </definedNames>
  <calcPr calcId="144525" concurrentCalc="0"/>
</workbook>
</file>

<file path=xl/sharedStrings.xml><?xml version="1.0" encoding="utf-8"?>
<sst xmlns="http://schemas.openxmlformats.org/spreadsheetml/2006/main" count="3145" uniqueCount="1140">
  <si>
    <t>2021年城镇公益性岗位期限外人员岗位补贴和社会保险补贴公示表</t>
  </si>
  <si>
    <t>序号</t>
  </si>
  <si>
    <t>主管单位</t>
  </si>
  <si>
    <t>姓 名</t>
  </si>
  <si>
    <t>性别</t>
  </si>
  <si>
    <t>年
龄</t>
  </si>
  <si>
    <t>身份证号</t>
  </si>
  <si>
    <t>用人单位</t>
  </si>
  <si>
    <t>岗位补贴</t>
  </si>
  <si>
    <t>社会保险补贴单位缴纳部分(元)</t>
  </si>
  <si>
    <t>备注</t>
  </si>
  <si>
    <t>岗位补贴标准（元）</t>
  </si>
  <si>
    <t>人社补贴月数（个）</t>
  </si>
  <si>
    <t>人社增资月数（个）</t>
  </si>
  <si>
    <t>人社增资部分（元）</t>
  </si>
  <si>
    <t>人社部分金额（按原最低工资标准）（元）</t>
  </si>
  <si>
    <t>财政补贴月数（个）</t>
  </si>
  <si>
    <t>财政增资部分(元)</t>
  </si>
  <si>
    <t>财政部分金额（元）</t>
  </si>
  <si>
    <t>养老保险补贴(元)</t>
  </si>
  <si>
    <t>医疗保险补贴(元)</t>
  </si>
  <si>
    <t>失业保险补贴(元)</t>
  </si>
  <si>
    <t>财政承担部分(元)</t>
  </si>
  <si>
    <t>人社承担部分(元)</t>
  </si>
  <si>
    <t>合计</t>
  </si>
  <si>
    <t>财政小计</t>
  </si>
  <si>
    <t>人社小计</t>
  </si>
  <si>
    <t>单位合计</t>
  </si>
  <si>
    <t>县委办</t>
  </si>
  <si>
    <t>王建平</t>
  </si>
  <si>
    <t>男</t>
  </si>
  <si>
    <t>420381********1510</t>
  </si>
  <si>
    <t>未申报社保补贴</t>
  </si>
  <si>
    <t>县政府办</t>
  </si>
  <si>
    <t>李  琴</t>
  </si>
  <si>
    <t>女</t>
  </si>
  <si>
    <t>612527********1829</t>
  </si>
  <si>
    <t>县行政审批局</t>
  </si>
  <si>
    <t>李  慧</t>
  </si>
  <si>
    <t>612527********5625</t>
  </si>
  <si>
    <t>周  慧</t>
  </si>
  <si>
    <t>612527********3424</t>
  </si>
  <si>
    <t>县人大办</t>
  </si>
  <si>
    <t>徐  萌</t>
  </si>
  <si>
    <t>612527********5621</t>
  </si>
  <si>
    <t>陈烈霞</t>
  </si>
  <si>
    <t>612527********6627</t>
  </si>
  <si>
    <t>县政协办</t>
  </si>
  <si>
    <t>熊云云</t>
  </si>
  <si>
    <t>612527********0020</t>
  </si>
  <si>
    <t>县纪委监委</t>
  </si>
  <si>
    <t>汪义斌</t>
  </si>
  <si>
    <t>612527********0013</t>
  </si>
  <si>
    <t>孙天桃</t>
  </si>
  <si>
    <t>612527********0025</t>
  </si>
  <si>
    <t>县监察局</t>
  </si>
  <si>
    <t>县委组织部</t>
  </si>
  <si>
    <t>党  欢</t>
  </si>
  <si>
    <t>612527********0828</t>
  </si>
  <si>
    <t>柯贤文</t>
  </si>
  <si>
    <t>612527********0055</t>
  </si>
  <si>
    <t>县老干局</t>
  </si>
  <si>
    <t>余春红</t>
  </si>
  <si>
    <t>612527********0028</t>
  </si>
  <si>
    <t>县委宣传部</t>
  </si>
  <si>
    <t>王  玲</t>
  </si>
  <si>
    <t>612527********6023</t>
  </si>
  <si>
    <t>陈  沛</t>
  </si>
  <si>
    <t>612527********083X</t>
  </si>
  <si>
    <t>4月辞职</t>
  </si>
  <si>
    <t>李晓旭</t>
  </si>
  <si>
    <t>410482********5027</t>
  </si>
  <si>
    <t>县影剧院</t>
  </si>
  <si>
    <t>谢  婷</t>
  </si>
  <si>
    <t>张  楠</t>
  </si>
  <si>
    <t>612527********6439</t>
  </si>
  <si>
    <t>县融媒体中心</t>
  </si>
  <si>
    <t>韩  丹</t>
  </si>
  <si>
    <t>612527********542X</t>
  </si>
  <si>
    <t>刘昱辉</t>
  </si>
  <si>
    <t>612527********6616</t>
  </si>
  <si>
    <t>许宗华</t>
  </si>
  <si>
    <t>612527********0011</t>
  </si>
  <si>
    <t>徐  波</t>
  </si>
  <si>
    <t>612527********5411</t>
  </si>
  <si>
    <t>刘  静</t>
  </si>
  <si>
    <t>612527********0425</t>
  </si>
  <si>
    <t>县委政法委</t>
  </si>
  <si>
    <t>蔡小霞</t>
  </si>
  <si>
    <t>邹定彬</t>
  </si>
  <si>
    <t>612527********4411</t>
  </si>
  <si>
    <t>舒馨仪</t>
  </si>
  <si>
    <t>612527********0424</t>
  </si>
  <si>
    <t>王咸康</t>
  </si>
  <si>
    <t>612527********5416</t>
  </si>
  <si>
    <t>县人武部</t>
  </si>
  <si>
    <t>孔玉杰</t>
  </si>
  <si>
    <t>610303********1218</t>
  </si>
  <si>
    <t>县机关工委</t>
  </si>
  <si>
    <t>张  峻</t>
  </si>
  <si>
    <t>612527********0012</t>
  </si>
  <si>
    <t>县直机关工委</t>
  </si>
  <si>
    <t>未申请基数上涨后补缴部分</t>
  </si>
  <si>
    <t>县总工会</t>
  </si>
  <si>
    <t>阮英丽</t>
  </si>
  <si>
    <t>612527********6645</t>
  </si>
  <si>
    <t>刘  勇</t>
  </si>
  <si>
    <t>612527********6612</t>
  </si>
  <si>
    <t>刘  花</t>
  </si>
  <si>
    <t>612501********0024</t>
  </si>
  <si>
    <t>吴红英</t>
  </si>
  <si>
    <t>511024********5803</t>
  </si>
  <si>
    <t>张丹彤</t>
  </si>
  <si>
    <t>612527********0827</t>
  </si>
  <si>
    <t>5月辞职</t>
  </si>
  <si>
    <t>万祖琴</t>
  </si>
  <si>
    <t>612527********6622</t>
  </si>
  <si>
    <t>县发改局</t>
  </si>
  <si>
    <t>柯  香</t>
  </si>
  <si>
    <t>612527********0049</t>
  </si>
  <si>
    <t>县粮食局</t>
  </si>
  <si>
    <t>阮仕彬</t>
  </si>
  <si>
    <t>612527********0024</t>
  </si>
  <si>
    <t>刘  刚</t>
  </si>
  <si>
    <t>612527********0414</t>
  </si>
  <si>
    <t>党  晓</t>
  </si>
  <si>
    <t>胡  淑</t>
  </si>
  <si>
    <t>612527********1826</t>
  </si>
  <si>
    <t>县科教局</t>
  </si>
  <si>
    <t>王一雯</t>
  </si>
  <si>
    <t>612527********646X</t>
  </si>
  <si>
    <t>县城区第一初级中学</t>
  </si>
  <si>
    <t>朱  花</t>
  </si>
  <si>
    <t>612527********0023</t>
  </si>
  <si>
    <t>陈永霞</t>
  </si>
  <si>
    <t>612527********0027</t>
  </si>
  <si>
    <t>刘玉平</t>
  </si>
  <si>
    <t>612527********4414</t>
  </si>
  <si>
    <t>县城区一小</t>
  </si>
  <si>
    <t xml:space="preserve">石志强 </t>
  </si>
  <si>
    <t>612527********3030</t>
  </si>
  <si>
    <t>3月到龄</t>
  </si>
  <si>
    <t>谈春娥</t>
  </si>
  <si>
    <t>612527********2629</t>
  </si>
  <si>
    <t>李小虎</t>
  </si>
  <si>
    <t>612527********0019</t>
  </si>
  <si>
    <t>王麒肇</t>
  </si>
  <si>
    <t>郭富祥</t>
  </si>
  <si>
    <t>220104********093X</t>
  </si>
  <si>
    <t>县城区一幼</t>
  </si>
  <si>
    <t>胡银环</t>
  </si>
  <si>
    <t>612527********0044</t>
  </si>
  <si>
    <t>张  莉</t>
  </si>
  <si>
    <t>田  惠</t>
  </si>
  <si>
    <t>县城区三小</t>
  </si>
  <si>
    <t>王  琴</t>
  </si>
  <si>
    <t>612527********1827</t>
  </si>
  <si>
    <t>县城区第二小学</t>
  </si>
  <si>
    <t>熊英英</t>
  </si>
  <si>
    <t>612527********5420</t>
  </si>
  <si>
    <t>汪文西</t>
  </si>
  <si>
    <t>612527********0010</t>
  </si>
  <si>
    <t>郑  琛</t>
  </si>
  <si>
    <t>612527********0418</t>
  </si>
  <si>
    <t>袁正寿</t>
  </si>
  <si>
    <t>612527********0016</t>
  </si>
  <si>
    <t>陈先有</t>
  </si>
  <si>
    <t>612527********4038</t>
  </si>
  <si>
    <t>何照林</t>
  </si>
  <si>
    <t>612527********5613</t>
  </si>
  <si>
    <t>下梁镇西川小学</t>
  </si>
  <si>
    <t>柯孟明</t>
  </si>
  <si>
    <t>612527********0814</t>
  </si>
  <si>
    <t>小岭镇黄龙山小学</t>
  </si>
  <si>
    <t>张芳森</t>
  </si>
  <si>
    <t>612527********0815</t>
  </si>
  <si>
    <t>小岭镇李砭村幼儿园</t>
  </si>
  <si>
    <t>汪义祥</t>
  </si>
  <si>
    <t>612527********0813</t>
  </si>
  <si>
    <t>小岭镇中心小学</t>
  </si>
  <si>
    <t>胡家兴</t>
  </si>
  <si>
    <t>小岭镇中心幼儿园</t>
  </si>
  <si>
    <t>蔡科平</t>
  </si>
  <si>
    <t>612527********0432</t>
  </si>
  <si>
    <t>凤镇中学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</si>
  <si>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</si>
  <si>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</si>
  <si>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</si>
  <si>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</si>
  <si>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</si>
  <si>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</si>
  <si>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</si>
  <si>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</si>
  <si>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陈亮亮</t>
  </si>
  <si>
    <t>612527********2616</t>
  </si>
  <si>
    <t>杏坪镇柴庄小学</t>
  </si>
  <si>
    <t>叶腾腾</t>
  </si>
  <si>
    <t>612527********1816</t>
  </si>
  <si>
    <t>杏坪镇联丰小学</t>
  </si>
  <si>
    <t>李开泰</t>
  </si>
  <si>
    <t>612527********181X</t>
  </si>
  <si>
    <t>杏坪镇铁佛小学</t>
  </si>
  <si>
    <t>陈正米</t>
  </si>
  <si>
    <t>612527********2012</t>
  </si>
  <si>
    <t>杏坪镇油房小学</t>
  </si>
  <si>
    <t>李文洋</t>
  </si>
  <si>
    <t>612527********1818</t>
  </si>
  <si>
    <t>杏坪中学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</si>
  <si>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</si>
  <si>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</si>
  <si>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</si>
  <si>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</si>
  <si>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</si>
  <si>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</si>
  <si>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谭  飞</t>
  </si>
  <si>
    <t>612527********3419</t>
  </si>
  <si>
    <t>红岩寺镇黄土砭小学</t>
  </si>
  <si>
    <t>陈  岗</t>
  </si>
  <si>
    <t>612527********301X</t>
  </si>
  <si>
    <t>红岩寺镇正沟小学</t>
  </si>
  <si>
    <t>聂武军</t>
  </si>
  <si>
    <t>612527********3019</t>
  </si>
  <si>
    <t>红岩寺镇中心小学</t>
  </si>
  <si>
    <t>谢志清</t>
  </si>
  <si>
    <t>612527********3035</t>
  </si>
  <si>
    <t>红岩寺中学</t>
  </si>
  <si>
    <t>石  聃</t>
  </si>
  <si>
    <t>612527********3011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</si>
  <si>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</si>
  <si>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</si>
  <si>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</si>
  <si>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</si>
  <si>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</si>
  <si>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</si>
  <si>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徐其威</t>
  </si>
  <si>
    <t>612527********4010</t>
  </si>
  <si>
    <t>瓦房口镇马台小学</t>
  </si>
  <si>
    <t>张晓斌</t>
  </si>
  <si>
    <t>612527********0018</t>
  </si>
  <si>
    <t>瓦房口九年制学校</t>
  </si>
  <si>
    <t>党世伟</t>
  </si>
  <si>
    <t>612527********3815</t>
  </si>
  <si>
    <t>瓦房口穆家庄小学</t>
  </si>
  <si>
    <t>王邓涛</t>
  </si>
  <si>
    <t>612527********4012</t>
  </si>
  <si>
    <t>曹坪镇红石中学</t>
  </si>
  <si>
    <t>汪晓峰</t>
  </si>
  <si>
    <t>612527********4212</t>
  </si>
  <si>
    <t>曹坪镇中心小学</t>
  </si>
  <si>
    <t>王昌忠</t>
  </si>
  <si>
    <t>612527********5414</t>
  </si>
  <si>
    <t>陈传江</t>
  </si>
  <si>
    <t>612527********443X</t>
  </si>
  <si>
    <t>周海峰</t>
  </si>
  <si>
    <t>612527********4417</t>
  </si>
  <si>
    <t>闵定学</t>
  </si>
  <si>
    <t>蔡玉窑九年制学校</t>
  </si>
  <si>
    <t>1-7月养老保险补贴，未申请基数上涨后补缴部分</t>
  </si>
  <si>
    <t>任  平</t>
  </si>
  <si>
    <t>612527********4438</t>
  </si>
  <si>
    <t>郝  垚</t>
  </si>
  <si>
    <t>612527********6678</t>
  </si>
  <si>
    <t>营盘镇中心幼儿园</t>
  </si>
  <si>
    <t>陈慕武</t>
  </si>
  <si>
    <t>612527********4813</t>
  </si>
  <si>
    <t>营盘镇丰北河小学</t>
  </si>
  <si>
    <t>黄  丽</t>
  </si>
  <si>
    <t>612527********004X</t>
  </si>
  <si>
    <t>县城区第二初级中学</t>
  </si>
  <si>
    <t>张芳霞</t>
  </si>
  <si>
    <t>612527********0867</t>
  </si>
  <si>
    <t>王凤平</t>
  </si>
  <si>
    <t>王金霞</t>
  </si>
  <si>
    <t>612527********0029</t>
  </si>
  <si>
    <t>柞水县中学</t>
  </si>
  <si>
    <t>王晓荣</t>
  </si>
  <si>
    <t>612527********0021</t>
  </si>
  <si>
    <t>胡增俊</t>
  </si>
  <si>
    <t>612527********041X</t>
  </si>
  <si>
    <t>宋秀云</t>
  </si>
  <si>
    <t>612527********3846</t>
  </si>
  <si>
    <t>刘书熬</t>
  </si>
  <si>
    <t>612527********5630</t>
  </si>
  <si>
    <t>胡际峰</t>
  </si>
  <si>
    <t>612527********0817</t>
  </si>
  <si>
    <t>王  敏</t>
  </si>
  <si>
    <t>石遵岚</t>
  </si>
  <si>
    <t>612527********0045</t>
  </si>
  <si>
    <t>孟远锋</t>
  </si>
  <si>
    <t>612527********0430</t>
  </si>
  <si>
    <t>张  凌</t>
  </si>
  <si>
    <t>612527********002X</t>
  </si>
  <si>
    <t>杜  萍</t>
  </si>
  <si>
    <t>卢晓燕</t>
  </si>
  <si>
    <t>6月到龄</t>
  </si>
  <si>
    <t>黄治芳</t>
  </si>
  <si>
    <t>郝晓珊</t>
  </si>
  <si>
    <t>4月到龄</t>
  </si>
  <si>
    <t>王丹佩</t>
  </si>
  <si>
    <t>612527********0061</t>
  </si>
  <si>
    <t>县职业中等专业学校</t>
  </si>
  <si>
    <t>成良峰</t>
  </si>
  <si>
    <t>杜绍阳</t>
  </si>
  <si>
    <t>县体育运动学校</t>
  </si>
  <si>
    <t>韩晓静</t>
  </si>
  <si>
    <t>李雪梅</t>
  </si>
  <si>
    <t>县经贸局</t>
  </si>
  <si>
    <t>刘  棋</t>
  </si>
  <si>
    <t>612527********3016</t>
  </si>
  <si>
    <t>县电子商务中心</t>
  </si>
  <si>
    <t>李  娜</t>
  </si>
  <si>
    <t>612527********042X</t>
  </si>
  <si>
    <t>张  惠</t>
  </si>
  <si>
    <t>612527********5426</t>
  </si>
  <si>
    <t>吴小琴</t>
  </si>
  <si>
    <t>612527********0427</t>
  </si>
  <si>
    <t>靳新苗</t>
  </si>
  <si>
    <t>612526********0028</t>
  </si>
  <si>
    <t>王乐云</t>
  </si>
  <si>
    <t>1月到龄</t>
  </si>
  <si>
    <t>县公安局</t>
  </si>
  <si>
    <t>崔刚民</t>
  </si>
  <si>
    <t>612501********1373</t>
  </si>
  <si>
    <t>警务保障室</t>
  </si>
  <si>
    <t>蔡小利</t>
  </si>
  <si>
    <t>642226********3222</t>
  </si>
  <si>
    <t>徐  军</t>
  </si>
  <si>
    <t>612527********5610</t>
  </si>
  <si>
    <t>史高军</t>
  </si>
  <si>
    <t>612527********5615</t>
  </si>
  <si>
    <t>禁毒大队</t>
  </si>
  <si>
    <t>张  盼</t>
  </si>
  <si>
    <t>612527********6422</t>
  </si>
  <si>
    <t>马方祥</t>
  </si>
  <si>
    <t>贺敏英</t>
  </si>
  <si>
    <t>612527********302X</t>
  </si>
  <si>
    <t>看守所</t>
  </si>
  <si>
    <t>包梦颖</t>
  </si>
  <si>
    <t>涂国磊</t>
  </si>
  <si>
    <t>增补3360</t>
  </si>
  <si>
    <t>谭宏超</t>
  </si>
  <si>
    <t>612527********5617</t>
  </si>
  <si>
    <t>李新刚</t>
  </si>
  <si>
    <t>李  燕</t>
  </si>
  <si>
    <t>监管大队</t>
  </si>
  <si>
    <t>黄  婵</t>
  </si>
  <si>
    <t>指挥中心</t>
  </si>
  <si>
    <t>严永环</t>
  </si>
  <si>
    <t>向国娜</t>
  </si>
  <si>
    <t>612527********0022</t>
  </si>
  <si>
    <t>陈  丽</t>
  </si>
  <si>
    <t>612527********0026</t>
  </si>
  <si>
    <t>徐丽珍</t>
  </si>
  <si>
    <t>辜  漫</t>
  </si>
  <si>
    <t>孔令敏</t>
  </si>
  <si>
    <t>612527********2023</t>
  </si>
  <si>
    <t>余风青</t>
  </si>
  <si>
    <t>曹  凤</t>
  </si>
  <si>
    <t>610623********1529</t>
  </si>
  <si>
    <t>骆明艳</t>
  </si>
  <si>
    <t>612527********6624</t>
  </si>
  <si>
    <t>政工办</t>
  </si>
  <si>
    <t>王  颖</t>
  </si>
  <si>
    <t>沈  莎</t>
  </si>
  <si>
    <t>612527********0421</t>
  </si>
  <si>
    <t>经侦大队</t>
  </si>
  <si>
    <t>孔祥玲</t>
  </si>
  <si>
    <t>612527********6827</t>
  </si>
  <si>
    <t>刑侦大队</t>
  </si>
  <si>
    <t>齐  瑛</t>
  </si>
  <si>
    <t>朱秋华</t>
  </si>
  <si>
    <t>460036********7221</t>
  </si>
  <si>
    <t>郝文君</t>
  </si>
  <si>
    <t>612527********0015</t>
  </si>
  <si>
    <t>程良娅</t>
  </si>
  <si>
    <t>监察室</t>
  </si>
  <si>
    <t>王  淼</t>
  </si>
  <si>
    <t>612527********4443</t>
  </si>
  <si>
    <t>法制大队</t>
  </si>
  <si>
    <t>李  豆</t>
  </si>
  <si>
    <t>鲁  璐</t>
  </si>
  <si>
    <t>612527********0041</t>
  </si>
  <si>
    <t>国保大队</t>
  </si>
  <si>
    <t>徐海英</t>
  </si>
  <si>
    <t>612527********5629</t>
  </si>
  <si>
    <t>治安大队</t>
  </si>
  <si>
    <t>党  虎</t>
  </si>
  <si>
    <t>612527********5619</t>
  </si>
  <si>
    <t>徐爱华</t>
  </si>
  <si>
    <t>樊  鑫</t>
  </si>
  <si>
    <t>612527********3814</t>
  </si>
  <si>
    <t>邓成慧</t>
  </si>
  <si>
    <t>612527********4228</t>
  </si>
  <si>
    <t>石  勇</t>
  </si>
  <si>
    <t>612527********6814</t>
  </si>
  <si>
    <t>张绪武</t>
  </si>
  <si>
    <t>党海超</t>
  </si>
  <si>
    <t>612527********3813</t>
  </si>
  <si>
    <t>巡特警大队</t>
  </si>
  <si>
    <t>徐国栋</t>
  </si>
  <si>
    <t>612527********001X</t>
  </si>
  <si>
    <t>殷书博</t>
  </si>
  <si>
    <t>612527********003X</t>
  </si>
  <si>
    <t>雷  雯</t>
  </si>
  <si>
    <t>魏  娟</t>
  </si>
  <si>
    <t>朱余森</t>
  </si>
  <si>
    <t>612527********4816</t>
  </si>
  <si>
    <t>余  涛</t>
  </si>
  <si>
    <t>黄  康</t>
  </si>
  <si>
    <t>房  超</t>
  </si>
  <si>
    <t>张  伟</t>
  </si>
  <si>
    <t>612527********0479</t>
  </si>
  <si>
    <t>陈学峰</t>
  </si>
  <si>
    <t>冯  翔</t>
  </si>
  <si>
    <t>612527********4078</t>
  </si>
  <si>
    <t>城区刑警中队</t>
  </si>
  <si>
    <t>王文静</t>
  </si>
  <si>
    <t>李少川</t>
  </si>
  <si>
    <t>612527********5611</t>
  </si>
  <si>
    <t>瓦房口派出所</t>
  </si>
  <si>
    <t>陈  侨</t>
  </si>
  <si>
    <t>612527********4019</t>
  </si>
  <si>
    <t>陈  琛</t>
  </si>
  <si>
    <t>612527********0411</t>
  </si>
  <si>
    <t>乾佑派出所</t>
  </si>
  <si>
    <t>黄善悦</t>
  </si>
  <si>
    <t>612527********0410</t>
  </si>
  <si>
    <t>聂小群</t>
  </si>
  <si>
    <t>612527********3029</t>
  </si>
  <si>
    <t>杨  丹</t>
  </si>
  <si>
    <t>612527********4429</t>
  </si>
  <si>
    <t>张  媛</t>
  </si>
  <si>
    <t>612527********0046</t>
  </si>
  <si>
    <t>夏于淳</t>
  </si>
  <si>
    <t>下梁派出所</t>
  </si>
  <si>
    <t>马方方</t>
  </si>
  <si>
    <t>王  宁</t>
  </si>
  <si>
    <t>612527********2014</t>
  </si>
  <si>
    <t>聂卫波</t>
  </si>
  <si>
    <t>612527********0038</t>
  </si>
  <si>
    <t>徐  翔</t>
  </si>
  <si>
    <t>612527********0095</t>
  </si>
  <si>
    <t>杏坪派出所</t>
  </si>
  <si>
    <t>王  飞</t>
  </si>
  <si>
    <t>612527********4415</t>
  </si>
  <si>
    <t>曹坪派出所</t>
  </si>
  <si>
    <t>郭伦明</t>
  </si>
  <si>
    <t>612527********0437</t>
  </si>
  <si>
    <t>凤镇派出所</t>
  </si>
  <si>
    <t>朱  玺</t>
  </si>
  <si>
    <t>汪学强</t>
  </si>
  <si>
    <t>612527********2624</t>
  </si>
  <si>
    <t>营盘派出所</t>
  </si>
  <si>
    <t>王家丽</t>
  </si>
  <si>
    <t>612527********0825</t>
  </si>
  <si>
    <t>3月辞职</t>
  </si>
  <si>
    <t>周  阳</t>
  </si>
  <si>
    <t>612527********0034</t>
  </si>
  <si>
    <t>张  越</t>
  </si>
  <si>
    <t>谢  晗</t>
  </si>
  <si>
    <t>612527********0032</t>
  </si>
  <si>
    <t>县交警大队</t>
  </si>
  <si>
    <t>王  琦</t>
  </si>
  <si>
    <t>余  钊</t>
  </si>
  <si>
    <t>612527********0017</t>
  </si>
  <si>
    <t>王位木</t>
  </si>
  <si>
    <t>612527********1836</t>
  </si>
  <si>
    <t>叶  鹏</t>
  </si>
  <si>
    <t>程余飞</t>
  </si>
  <si>
    <t>342222********4811</t>
  </si>
  <si>
    <t>黄  莉</t>
  </si>
  <si>
    <t>612527********4428</t>
  </si>
  <si>
    <t>胡源章</t>
  </si>
  <si>
    <t>熊  航</t>
  </si>
  <si>
    <t>陈  飞</t>
  </si>
  <si>
    <t>612527********0834</t>
  </si>
  <si>
    <t>洪雷雷</t>
  </si>
  <si>
    <t>612527********442X</t>
  </si>
  <si>
    <t>汤景鹏</t>
  </si>
  <si>
    <t>612527********383X</t>
  </si>
  <si>
    <t>张小强</t>
  </si>
  <si>
    <t>612527********561X</t>
  </si>
  <si>
    <t>孟远霞</t>
  </si>
  <si>
    <t>612527********6425</t>
  </si>
  <si>
    <t>叶正贤</t>
  </si>
  <si>
    <t>612527********6424</t>
  </si>
  <si>
    <t>阮  斐</t>
  </si>
  <si>
    <t>郑雄刚</t>
  </si>
  <si>
    <t>612527********0416</t>
  </si>
  <si>
    <t>张亚丽</t>
  </si>
  <si>
    <t>陈凤玲</t>
  </si>
  <si>
    <t>612527********3827</t>
  </si>
  <si>
    <t>张小平</t>
  </si>
  <si>
    <t>程  鹏</t>
  </si>
  <si>
    <t>612527********0014</t>
  </si>
  <si>
    <t>丁  鹏</t>
  </si>
  <si>
    <t>曹  静</t>
  </si>
  <si>
    <t>612527********5425</t>
  </si>
  <si>
    <t>汤诗韵</t>
  </si>
  <si>
    <t>612527********003x</t>
  </si>
  <si>
    <t>李梅花</t>
  </si>
  <si>
    <t>张本鑫</t>
  </si>
  <si>
    <t>张  凯</t>
  </si>
  <si>
    <t>张  宁</t>
  </si>
  <si>
    <t>王亚莉</t>
  </si>
  <si>
    <t>金小溪</t>
  </si>
  <si>
    <t>蔡少娥</t>
  </si>
  <si>
    <t>612527********3023</t>
  </si>
  <si>
    <t>徐庚庆</t>
  </si>
  <si>
    <t>霍焱丽</t>
  </si>
  <si>
    <t>程修海</t>
  </si>
  <si>
    <t>612527********3238</t>
  </si>
  <si>
    <t>张朝阳</t>
  </si>
  <si>
    <t>612527********0030</t>
  </si>
  <si>
    <t>兰雨男</t>
  </si>
  <si>
    <t>612527********3013</t>
  </si>
  <si>
    <t>陈忠钊</t>
  </si>
  <si>
    <t>鲁  勇</t>
  </si>
  <si>
    <t>612527********4450</t>
  </si>
  <si>
    <t>李  明</t>
  </si>
  <si>
    <t>马  俊</t>
  </si>
  <si>
    <t>何  伟</t>
  </si>
  <si>
    <t>梁  彤</t>
  </si>
  <si>
    <t>610628********0014</t>
  </si>
  <si>
    <t>孟远波</t>
  </si>
  <si>
    <t>612527********5419</t>
  </si>
  <si>
    <t>张延琴</t>
  </si>
  <si>
    <t>2月到龄，未申请基数上涨后补缴部分</t>
  </si>
  <si>
    <t>县民政局</t>
  </si>
  <si>
    <t>张  艳</t>
  </si>
  <si>
    <t>612527********3826</t>
  </si>
  <si>
    <t>李雅丽</t>
  </si>
  <si>
    <t>樊成翠</t>
  </si>
  <si>
    <t>612527********6620</t>
  </si>
  <si>
    <t>徐  莹</t>
  </si>
  <si>
    <t>612527********6625</t>
  </si>
  <si>
    <t>徐淑娥</t>
  </si>
  <si>
    <t>612527********4029</t>
  </si>
  <si>
    <t>樊  娜</t>
  </si>
  <si>
    <t>612527********3823</t>
  </si>
  <si>
    <t>李凤琴</t>
  </si>
  <si>
    <t>612527********0423</t>
  </si>
  <si>
    <t>王淑娥</t>
  </si>
  <si>
    <t>汪福禄</t>
  </si>
  <si>
    <t>612527********4418</t>
  </si>
  <si>
    <t>裴丽艳</t>
  </si>
  <si>
    <t>620503********6044</t>
  </si>
  <si>
    <t>张  波</t>
  </si>
  <si>
    <t>樊成苗</t>
  </si>
  <si>
    <t>612527********6628</t>
  </si>
  <si>
    <t>黄志荣</t>
  </si>
  <si>
    <t>612527********0448</t>
  </si>
  <si>
    <t>县司法局</t>
  </si>
  <si>
    <t>李  玥</t>
  </si>
  <si>
    <t>612525********2623</t>
  </si>
  <si>
    <t>田  艳</t>
  </si>
  <si>
    <t>县财政局</t>
  </si>
  <si>
    <t>祝  涛</t>
  </si>
  <si>
    <t>612527********3834</t>
  </si>
  <si>
    <t>姚国芳</t>
  </si>
  <si>
    <t>612527********0449</t>
  </si>
  <si>
    <t>孟  姣</t>
  </si>
  <si>
    <t>612527********0440</t>
  </si>
  <si>
    <t>方  园</t>
  </si>
  <si>
    <t>612527********0422</t>
  </si>
  <si>
    <t>张  平</t>
  </si>
  <si>
    <t>612527********2614</t>
  </si>
  <si>
    <t>杨  涛</t>
  </si>
  <si>
    <t>柞水县财政局</t>
  </si>
  <si>
    <t>张  芃</t>
  </si>
  <si>
    <t>曹晓林</t>
  </si>
  <si>
    <t>县国库集中支付中心</t>
  </si>
  <si>
    <t>县自然资源局</t>
  </si>
  <si>
    <t>常玉锋</t>
  </si>
  <si>
    <t>汪淑琴</t>
  </si>
  <si>
    <t>陈晓蓉</t>
  </si>
  <si>
    <t>612527********1025</t>
  </si>
  <si>
    <t>县住建局</t>
  </si>
  <si>
    <t>罗云婷</t>
  </si>
  <si>
    <t>612527********1824</t>
  </si>
  <si>
    <t>李  丹</t>
  </si>
  <si>
    <t>612527********0426</t>
  </si>
  <si>
    <t>向  敏</t>
  </si>
  <si>
    <t>汪  雪</t>
  </si>
  <si>
    <t>县交通局</t>
  </si>
  <si>
    <t>余  洋</t>
  </si>
  <si>
    <t>潘  虹</t>
  </si>
  <si>
    <t>陈  浩</t>
  </si>
  <si>
    <t>612527********0438</t>
  </si>
  <si>
    <t>邹小艳</t>
  </si>
  <si>
    <t>吴宗霞</t>
  </si>
  <si>
    <t>612527********5645</t>
  </si>
  <si>
    <t>吴  丹</t>
  </si>
  <si>
    <t>612527********0068</t>
  </si>
  <si>
    <t>邵伟华</t>
  </si>
  <si>
    <t>吴  军</t>
  </si>
  <si>
    <t>卢  丛</t>
  </si>
  <si>
    <t>612527********0037</t>
  </si>
  <si>
    <t>县农业农村局</t>
  </si>
  <si>
    <t>汪  璇</t>
  </si>
  <si>
    <t>李保娜</t>
  </si>
  <si>
    <t>610115********4029</t>
  </si>
  <si>
    <t>党勇耀</t>
  </si>
  <si>
    <t>612527********1811</t>
  </si>
  <si>
    <t>县农产品质量安全检验监测站</t>
  </si>
  <si>
    <t>张玉霞</t>
  </si>
  <si>
    <t>612527********3020</t>
  </si>
  <si>
    <t>县特色产业发展中心</t>
  </si>
  <si>
    <t>县文旅局</t>
  </si>
  <si>
    <t>郑宗锋</t>
  </si>
  <si>
    <t>阮小燕</t>
  </si>
  <si>
    <t>612527********1821</t>
  </si>
  <si>
    <t>郭海燕</t>
  </si>
  <si>
    <t>612527********0420</t>
  </si>
  <si>
    <t>陈小荣</t>
  </si>
  <si>
    <t>612527********1848</t>
  </si>
  <si>
    <t>韩彩霞</t>
  </si>
  <si>
    <t>刘莉莉</t>
  </si>
  <si>
    <t>熊远有</t>
  </si>
  <si>
    <t>612527********1610</t>
  </si>
  <si>
    <t>余正慧</t>
  </si>
  <si>
    <t>李  军</t>
  </si>
  <si>
    <t>张智顺</t>
  </si>
  <si>
    <t>王晓芹</t>
  </si>
  <si>
    <t>县博物馆</t>
  </si>
  <si>
    <t>高荣芳</t>
  </si>
  <si>
    <t>612526********1064</t>
  </si>
  <si>
    <t>县图书馆</t>
  </si>
  <si>
    <t>石顺香</t>
  </si>
  <si>
    <t>李勤芳</t>
  </si>
  <si>
    <t>612527********0043</t>
  </si>
  <si>
    <t>县卫健局</t>
  </si>
  <si>
    <t>汪  晓</t>
  </si>
  <si>
    <t>张治国</t>
  </si>
  <si>
    <t>朱巧颖</t>
  </si>
  <si>
    <t>612527********5040</t>
  </si>
  <si>
    <t>蔡  曦</t>
  </si>
  <si>
    <t>潘善春</t>
  </si>
  <si>
    <t>朱晓琴</t>
  </si>
  <si>
    <t>县妇幼保健计划生育服务中心</t>
  </si>
  <si>
    <t>陈晓旭</t>
  </si>
  <si>
    <t>610622********0728</t>
  </si>
  <si>
    <t>韩甲兰</t>
  </si>
  <si>
    <t>612527********3427</t>
  </si>
  <si>
    <t>县卫生健康综合执法大队</t>
  </si>
  <si>
    <t>县应急局</t>
  </si>
  <si>
    <t>武禹行</t>
  </si>
  <si>
    <t>612526********001X</t>
  </si>
  <si>
    <t>县消防大队</t>
  </si>
  <si>
    <t>1-7月，未申请基数上涨后补缴部分</t>
  </si>
  <si>
    <t>郑  杨</t>
  </si>
  <si>
    <t>谢  言</t>
  </si>
  <si>
    <t>刘  洋</t>
  </si>
  <si>
    <t>童  坤</t>
  </si>
  <si>
    <t>612527********4018</t>
  </si>
  <si>
    <t>熊海龙</t>
  </si>
  <si>
    <t>于  玲</t>
  </si>
  <si>
    <t>胡远峰</t>
  </si>
  <si>
    <t>612527********0812</t>
  </si>
  <si>
    <t>党  楠</t>
  </si>
  <si>
    <t>何  君</t>
  </si>
  <si>
    <t>徐小燕</t>
  </si>
  <si>
    <t>4月辞职，未申请基数上涨后补缴部分</t>
  </si>
  <si>
    <t>县审计局</t>
  </si>
  <si>
    <t>张枝玲</t>
  </si>
  <si>
    <t>612527********6428</t>
  </si>
  <si>
    <t>王云涛</t>
  </si>
  <si>
    <t>612527********0412</t>
  </si>
  <si>
    <t>县市监局</t>
  </si>
  <si>
    <t>雷小燕</t>
  </si>
  <si>
    <t>县林业局</t>
  </si>
  <si>
    <t>朱仁琴</t>
  </si>
  <si>
    <t>程  浩</t>
  </si>
  <si>
    <t>县天保中心</t>
  </si>
  <si>
    <t>陈定莉</t>
  </si>
  <si>
    <t>612527********662X</t>
  </si>
  <si>
    <t>柯贤莉</t>
  </si>
  <si>
    <t>612527********082X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</si>
  <si>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</si>
  <si>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</si>
  <si>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</si>
  <si>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</si>
  <si>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</si>
  <si>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</si>
  <si>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</si>
  <si>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姜  虹</t>
  </si>
  <si>
    <t>612527********1825</t>
  </si>
  <si>
    <t>朱  芳</t>
  </si>
  <si>
    <t>姜  召</t>
  </si>
  <si>
    <t>刘  垚</t>
  </si>
  <si>
    <t>420381********1538</t>
  </si>
  <si>
    <t>徐  静</t>
  </si>
  <si>
    <t>612527********3825</t>
  </si>
  <si>
    <t>黄  洁</t>
  </si>
  <si>
    <t>李小娟</t>
  </si>
  <si>
    <t>吴  博</t>
  </si>
  <si>
    <t>420381********1519</t>
  </si>
  <si>
    <t>蒲晓莉</t>
  </si>
  <si>
    <t>县林特产品产业发展中心</t>
  </si>
  <si>
    <t>张  燕</t>
  </si>
  <si>
    <t>县医疗保险经办中心</t>
  </si>
  <si>
    <t>梅  娟</t>
  </si>
  <si>
    <t>徐  建</t>
  </si>
  <si>
    <t>612527********0057</t>
  </si>
  <si>
    <t>县合疗办</t>
  </si>
  <si>
    <t>县扶贫局</t>
  </si>
  <si>
    <t>柳  琴</t>
  </si>
  <si>
    <t>伍箴铭</t>
  </si>
  <si>
    <t>余世锋</t>
  </si>
  <si>
    <t>寇  宁</t>
  </si>
  <si>
    <t>吴秀怡</t>
  </si>
  <si>
    <t>612527********0047</t>
  </si>
  <si>
    <t>县妇联</t>
  </si>
  <si>
    <t>薛定娥</t>
  </si>
  <si>
    <t>612527********5628</t>
  </si>
  <si>
    <t>县信访局</t>
  </si>
  <si>
    <t>唐仓海</t>
  </si>
  <si>
    <t>白红艳</t>
  </si>
  <si>
    <t>612731********242x</t>
  </si>
  <si>
    <t>张德国</t>
  </si>
  <si>
    <t>县工商联</t>
  </si>
  <si>
    <t>刘荣惠</t>
  </si>
  <si>
    <t>县委党校</t>
  </si>
  <si>
    <t>王建军</t>
  </si>
  <si>
    <t>张慧霞</t>
  </si>
  <si>
    <t>县检察院</t>
  </si>
  <si>
    <t>汪亚瑾</t>
  </si>
  <si>
    <t>县牛背梁管委会</t>
  </si>
  <si>
    <t>王  博</t>
  </si>
  <si>
    <t>612527********3012</t>
  </si>
  <si>
    <t>罗秋丽</t>
  </si>
  <si>
    <t>612326********1447</t>
  </si>
  <si>
    <t>汪祖斌</t>
  </si>
  <si>
    <t>612527********341X</t>
  </si>
  <si>
    <t>李小荣</t>
  </si>
  <si>
    <t>石泽鑫</t>
  </si>
  <si>
    <t>县森林公安</t>
  </si>
  <si>
    <t>王开蒙</t>
  </si>
  <si>
    <t>陈昌艳</t>
  </si>
  <si>
    <t>孔  晖</t>
  </si>
  <si>
    <t>冯丽萍</t>
  </si>
  <si>
    <t>610622********1521</t>
  </si>
  <si>
    <t>熊彩琴</t>
  </si>
  <si>
    <t>高荣兰</t>
  </si>
  <si>
    <t>612527********6629</t>
  </si>
  <si>
    <t>营盘镇森林公安</t>
  </si>
  <si>
    <t>王  震</t>
  </si>
  <si>
    <t>612527********6813</t>
  </si>
  <si>
    <t>胡昌华</t>
  </si>
  <si>
    <t>赵小兵</t>
  </si>
  <si>
    <t>汪学武</t>
  </si>
  <si>
    <t>612527********0818</t>
  </si>
  <si>
    <t>曹坪镇森林公安</t>
  </si>
  <si>
    <t>李孟民</t>
  </si>
  <si>
    <t>612527********5618</t>
  </si>
  <si>
    <t>党继章</t>
  </si>
  <si>
    <t>张  钊</t>
  </si>
  <si>
    <t>红岩寺镇森林公安</t>
  </si>
  <si>
    <t>熊  波</t>
  </si>
  <si>
    <t>612527********5436</t>
  </si>
  <si>
    <t>谢长杨</t>
  </si>
  <si>
    <t>612527********441X</t>
  </si>
  <si>
    <t>石镇森林公安</t>
  </si>
  <si>
    <t>县税务局</t>
  </si>
  <si>
    <t>孟  郊</t>
  </si>
  <si>
    <t>612527********0441</t>
  </si>
  <si>
    <t>县非税收入管理局</t>
  </si>
  <si>
    <t>曾  天</t>
  </si>
  <si>
    <t>代荣民</t>
  </si>
  <si>
    <t>612129********0418</t>
  </si>
  <si>
    <t>薛秀云</t>
  </si>
  <si>
    <t>丁  洁</t>
  </si>
  <si>
    <t>612527********0866</t>
  </si>
  <si>
    <t>兰  巧</t>
  </si>
  <si>
    <t>县机关事务局</t>
  </si>
  <si>
    <t>张德勇</t>
  </si>
  <si>
    <t>陈新翠</t>
  </si>
  <si>
    <t>齐晓艳</t>
  </si>
  <si>
    <t>雷文兰</t>
  </si>
  <si>
    <t>612527********344X</t>
  </si>
  <si>
    <t>陈丽凤</t>
  </si>
  <si>
    <t>452327********2103</t>
  </si>
  <si>
    <t>王娜娜</t>
  </si>
  <si>
    <t>612527********2823</t>
  </si>
  <si>
    <t>李小兰</t>
  </si>
  <si>
    <t>612527********4023</t>
  </si>
  <si>
    <t>许启秀</t>
  </si>
  <si>
    <t>卢  琴</t>
  </si>
  <si>
    <t>孟海娥</t>
  </si>
  <si>
    <t>612527********3027</t>
  </si>
  <si>
    <t>秦  凡</t>
  </si>
  <si>
    <t>余正东</t>
  </si>
  <si>
    <t>汪  芳</t>
  </si>
  <si>
    <t>612527********4824</t>
  </si>
  <si>
    <t>童丹莉</t>
  </si>
  <si>
    <t>612527********0562</t>
  </si>
  <si>
    <t>陈  琳</t>
  </si>
  <si>
    <t>闫彩云</t>
  </si>
  <si>
    <t>612527********5622</t>
  </si>
  <si>
    <t>王晓敏</t>
  </si>
  <si>
    <t>612527********4442</t>
  </si>
  <si>
    <t>王小波</t>
  </si>
  <si>
    <t>齐长芳</t>
  </si>
  <si>
    <t>612527********4223</t>
  </si>
  <si>
    <t>汪  云</t>
  </si>
  <si>
    <t>柯长连</t>
  </si>
  <si>
    <t>县城管局</t>
  </si>
  <si>
    <t>骆顺霞</t>
  </si>
  <si>
    <t>盛光英</t>
  </si>
  <si>
    <t>沈堂秀</t>
  </si>
  <si>
    <t>612527********1823</t>
  </si>
  <si>
    <t>余天巧</t>
  </si>
  <si>
    <t>潘春英</t>
  </si>
  <si>
    <t>372926********1865</t>
  </si>
  <si>
    <t>陈正芳</t>
  </si>
  <si>
    <t>徐方春</t>
  </si>
  <si>
    <t>612525********4922</t>
  </si>
  <si>
    <t>程修苗</t>
  </si>
  <si>
    <t>612527********6446</t>
  </si>
  <si>
    <t>王长秀</t>
  </si>
  <si>
    <t>黄国荣</t>
  </si>
  <si>
    <t>612527********0428</t>
  </si>
  <si>
    <t>郭怀兵</t>
  </si>
  <si>
    <t>张晓红</t>
  </si>
  <si>
    <t>郭海涛</t>
  </si>
  <si>
    <t>612527********0050</t>
  </si>
  <si>
    <t>李善满</t>
  </si>
  <si>
    <t>612526********2779</t>
  </si>
  <si>
    <t>徐卫芝</t>
  </si>
  <si>
    <t>612527********2020</t>
  </si>
  <si>
    <t>曹晓霞</t>
  </si>
  <si>
    <t>赵从英</t>
  </si>
  <si>
    <t>蒲晓梅</t>
  </si>
  <si>
    <t>刘翠萍</t>
  </si>
  <si>
    <t>612527********4423</t>
  </si>
  <si>
    <t>魏小荣</t>
  </si>
  <si>
    <t>612527********2427</t>
  </si>
  <si>
    <t>孔庆芳</t>
  </si>
  <si>
    <t>612525********4924</t>
  </si>
  <si>
    <t>陈登山</t>
  </si>
  <si>
    <t>钟照贵</t>
  </si>
  <si>
    <t>612527********6618</t>
  </si>
  <si>
    <t>张有山</t>
  </si>
  <si>
    <t>夏玉青</t>
  </si>
  <si>
    <t>612527********2021</t>
  </si>
  <si>
    <t>7月到龄</t>
  </si>
  <si>
    <t>县招商局</t>
  </si>
  <si>
    <t>吴宗明</t>
  </si>
  <si>
    <t>612527********4218</t>
  </si>
  <si>
    <t>县招商服务中心</t>
  </si>
  <si>
    <t>邹世芳</t>
  </si>
  <si>
    <t>县就业服务中心</t>
  </si>
  <si>
    <t>宋  萍</t>
  </si>
  <si>
    <t>612527********3829</t>
  </si>
  <si>
    <t>县档案局</t>
  </si>
  <si>
    <t>董海芹</t>
  </si>
  <si>
    <t>詹绪炜</t>
  </si>
  <si>
    <t>县疾控中心</t>
  </si>
  <si>
    <t>黄家友</t>
  </si>
  <si>
    <t>612527********3411</t>
  </si>
  <si>
    <t>1-7月，7月辞职</t>
  </si>
  <si>
    <t>樊晓燕</t>
  </si>
  <si>
    <t>县域工业集中区管理委员会</t>
  </si>
  <si>
    <t>汪明霞</t>
  </si>
  <si>
    <t>612527********0445</t>
  </si>
  <si>
    <t>魏梅芝</t>
  </si>
  <si>
    <t>612727********3060</t>
  </si>
  <si>
    <t>县法院</t>
  </si>
  <si>
    <t>吴明华</t>
  </si>
  <si>
    <t>余  鹏</t>
  </si>
  <si>
    <t>丁  华</t>
  </si>
  <si>
    <t>612527********5819</t>
  </si>
  <si>
    <t>县残联</t>
  </si>
  <si>
    <t>党玲章</t>
  </si>
  <si>
    <t>胡桂琴</t>
  </si>
  <si>
    <t>李  怡</t>
  </si>
  <si>
    <t>营盘镇残联</t>
  </si>
  <si>
    <t>饶佳轩</t>
  </si>
  <si>
    <t>612527********4421</t>
  </si>
  <si>
    <t>乾佑镇残联</t>
  </si>
  <si>
    <t>戴家顺</t>
  </si>
  <si>
    <t>612527********4416</t>
  </si>
  <si>
    <t>吴金彪</t>
  </si>
  <si>
    <t>下梁镇残联</t>
  </si>
  <si>
    <t>汪义旭</t>
  </si>
  <si>
    <t>612527********0811</t>
  </si>
  <si>
    <t>小岭镇残联</t>
  </si>
  <si>
    <t>董  平</t>
  </si>
  <si>
    <t>凤凰镇残联</t>
  </si>
  <si>
    <t>程新兰</t>
  </si>
  <si>
    <t>杏坪镇残联</t>
  </si>
  <si>
    <t>章华斌</t>
  </si>
  <si>
    <t>612527********2638</t>
  </si>
  <si>
    <t>柴庄镇残联</t>
  </si>
  <si>
    <t>王远东</t>
  </si>
  <si>
    <t>612527********3031</t>
  </si>
  <si>
    <t>红岩寺镇残联</t>
  </si>
  <si>
    <t>孙全坤</t>
  </si>
  <si>
    <t>瓦房口镇残联</t>
  </si>
  <si>
    <t>胡晓霞</t>
  </si>
  <si>
    <t>残联</t>
  </si>
  <si>
    <t>县医院</t>
  </si>
  <si>
    <t>李军霞</t>
  </si>
  <si>
    <t>612501********1404</t>
  </si>
  <si>
    <t>县人民医院</t>
  </si>
  <si>
    <t>付先明</t>
  </si>
  <si>
    <t>612527********2610</t>
  </si>
  <si>
    <t>徐光莲</t>
  </si>
  <si>
    <t>刘  霞</t>
  </si>
  <si>
    <t>县中医院</t>
  </si>
  <si>
    <t>范先玲</t>
  </si>
  <si>
    <t>县中医医院</t>
  </si>
  <si>
    <t>刘  苗</t>
  </si>
  <si>
    <t>612527********0824</t>
  </si>
  <si>
    <t>殷淑珍</t>
  </si>
  <si>
    <t>党明丽</t>
  </si>
  <si>
    <t>612527********1822</t>
  </si>
  <si>
    <t>柞水县中医医院</t>
  </si>
  <si>
    <t>兰小燕</t>
  </si>
  <si>
    <t>612527********3046</t>
  </si>
  <si>
    <t>县两路办</t>
  </si>
  <si>
    <t>吴  翠</t>
  </si>
  <si>
    <t>612527********4422</t>
  </si>
  <si>
    <t>县养老经办中心</t>
  </si>
  <si>
    <t>张晓峰</t>
  </si>
  <si>
    <t>县养老保险经办中心</t>
  </si>
  <si>
    <t>营盘镇人民政府</t>
  </si>
  <si>
    <t>陈国云</t>
  </si>
  <si>
    <t>县营盘镇人民政府</t>
  </si>
  <si>
    <t>李仕政</t>
  </si>
  <si>
    <t>612527********6619</t>
  </si>
  <si>
    <t>吴高英</t>
  </si>
  <si>
    <t>612527********9022</t>
  </si>
  <si>
    <t>张  雅</t>
  </si>
  <si>
    <t>乾佑街道办</t>
  </si>
  <si>
    <t>董凤英</t>
  </si>
  <si>
    <t>周天华</t>
  </si>
  <si>
    <t>612527********0056</t>
  </si>
  <si>
    <t>赵  阳</t>
  </si>
  <si>
    <t>徐亚东</t>
  </si>
  <si>
    <t>赵  川</t>
  </si>
  <si>
    <t>李  霞</t>
  </si>
  <si>
    <t>田兴兰</t>
  </si>
  <si>
    <t>612527********2623</t>
  </si>
  <si>
    <t>杨爱红</t>
  </si>
  <si>
    <t>刘显喻</t>
  </si>
  <si>
    <t>王义红</t>
  </si>
  <si>
    <t>何照丽</t>
  </si>
  <si>
    <t>周凤琴</t>
  </si>
  <si>
    <t>612527********4446</t>
  </si>
  <si>
    <t>赵厚芝</t>
  </si>
  <si>
    <t>车秀丽</t>
  </si>
  <si>
    <t>612527********4441</t>
  </si>
  <si>
    <t>成良芳</t>
  </si>
  <si>
    <t>焦小凌</t>
  </si>
  <si>
    <t>陈正秀</t>
  </si>
  <si>
    <t>廖秀芳</t>
  </si>
  <si>
    <t>刘  苏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</si>
  <si>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</si>
  <si>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</si>
  <si>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</si>
  <si>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</si>
  <si>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</si>
  <si>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</si>
  <si>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</si>
  <si>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</si>
  <si>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高  红</t>
  </si>
  <si>
    <t>郭怀荣</t>
  </si>
  <si>
    <t>612527********0464</t>
  </si>
  <si>
    <t>张新娟</t>
  </si>
  <si>
    <t>610122********0322</t>
  </si>
  <si>
    <t>党玉章</t>
  </si>
  <si>
    <t>612527********0821</t>
  </si>
  <si>
    <t>余孝芹</t>
  </si>
  <si>
    <t>612527********0200</t>
  </si>
  <si>
    <t>张秋华</t>
  </si>
  <si>
    <t>吴  琼</t>
  </si>
  <si>
    <t>5月到龄</t>
  </si>
  <si>
    <t>张敬荣</t>
  </si>
  <si>
    <t>简美良</t>
  </si>
  <si>
    <t>2月到龄</t>
  </si>
  <si>
    <t>祁晓群</t>
  </si>
  <si>
    <t>崔玉珍</t>
  </si>
  <si>
    <t>620502********0723</t>
  </si>
  <si>
    <t>肖  阳</t>
  </si>
  <si>
    <t>迎春社区</t>
  </si>
  <si>
    <t>周银花</t>
  </si>
  <si>
    <t>612527********3044</t>
  </si>
  <si>
    <t>汪  霞</t>
  </si>
  <si>
    <t>仁和社区</t>
  </si>
  <si>
    <t>2-8月失业保险补贴</t>
  </si>
  <si>
    <t>李雪荣</t>
  </si>
  <si>
    <t>郝晓云</t>
  </si>
  <si>
    <t>下梁镇人民政府</t>
  </si>
  <si>
    <t>许宗霞</t>
  </si>
  <si>
    <t>张庆桃</t>
  </si>
  <si>
    <t>612526********0047</t>
  </si>
  <si>
    <t>张杨琴</t>
  </si>
  <si>
    <t>612527********6421</t>
  </si>
  <si>
    <t>叶方娟</t>
  </si>
  <si>
    <t>李明学</t>
  </si>
  <si>
    <t>汪  静</t>
  </si>
  <si>
    <t>冯  晓</t>
  </si>
  <si>
    <t>陈永萍</t>
  </si>
  <si>
    <t>刘  娟</t>
  </si>
  <si>
    <t>612527********184X</t>
  </si>
  <si>
    <t>汪  虹</t>
  </si>
  <si>
    <t>612527********5623</t>
  </si>
  <si>
    <t>何云兰</t>
  </si>
  <si>
    <t>612527********5624</t>
  </si>
  <si>
    <t>霍  玲</t>
  </si>
  <si>
    <t>宋曙霞</t>
  </si>
  <si>
    <t>胡盛瑛</t>
  </si>
  <si>
    <t>612527********1229</t>
  </si>
  <si>
    <t>伍晓兰</t>
  </si>
  <si>
    <t>612527********3426</t>
  </si>
  <si>
    <t>柞水县下梁镇人民政府</t>
  </si>
  <si>
    <t>王  棋</t>
  </si>
  <si>
    <t>612527********3414</t>
  </si>
  <si>
    <t>董晓东</t>
  </si>
  <si>
    <t>刘崇娥</t>
  </si>
  <si>
    <t>612527********0040</t>
  </si>
  <si>
    <t>小岭镇人民政府</t>
  </si>
  <si>
    <t>汪芳惠</t>
  </si>
  <si>
    <t>吴凤娇</t>
  </si>
  <si>
    <t>612527********0820</t>
  </si>
  <si>
    <t>魏永旭</t>
  </si>
  <si>
    <t>马丽丽</t>
  </si>
  <si>
    <t>612527********0861</t>
  </si>
  <si>
    <t>陈晓霞</t>
  </si>
  <si>
    <t>王玉霞</t>
  </si>
  <si>
    <t>陈晓兰</t>
  </si>
  <si>
    <t>612527********0822</t>
  </si>
  <si>
    <t>朱振鑫</t>
  </si>
  <si>
    <t>612527********0819</t>
  </si>
  <si>
    <t>汪光芳</t>
  </si>
  <si>
    <t>吕继焕</t>
  </si>
  <si>
    <t>3-8月医疗保险补贴</t>
  </si>
  <si>
    <t>柯贤青</t>
  </si>
  <si>
    <t>612527********0856</t>
  </si>
  <si>
    <t>李正权</t>
  </si>
  <si>
    <t>柞水县小岭镇人民政府</t>
  </si>
  <si>
    <t>张立改</t>
  </si>
  <si>
    <t>612527********0829</t>
  </si>
  <si>
    <t>凤凰镇人民政府</t>
  </si>
  <si>
    <t>汪顺波</t>
  </si>
  <si>
    <t>612527********3416</t>
  </si>
  <si>
    <t>曹从均</t>
  </si>
  <si>
    <t>肖玉志</t>
  </si>
  <si>
    <t>汪全芳</t>
  </si>
  <si>
    <t>吴晓霞</t>
  </si>
  <si>
    <t>党  燕</t>
  </si>
  <si>
    <t>汪  波</t>
  </si>
  <si>
    <t>姜孝锋</t>
  </si>
  <si>
    <t>黄金芳</t>
  </si>
  <si>
    <t>8月到龄</t>
  </si>
  <si>
    <t>金成芳</t>
  </si>
  <si>
    <t>蔡小艳</t>
  </si>
  <si>
    <t>杏坪镇人民政府</t>
  </si>
  <si>
    <t>朱咸英</t>
  </si>
  <si>
    <t>612527********2625</t>
  </si>
  <si>
    <t>谈小松</t>
  </si>
  <si>
    <t>612527********2619</t>
  </si>
  <si>
    <t>党显罡</t>
  </si>
  <si>
    <t>612527********1830</t>
  </si>
  <si>
    <t>王丽丽</t>
  </si>
  <si>
    <t>370786********3024</t>
  </si>
  <si>
    <t>王  娜</t>
  </si>
  <si>
    <t>补8月养老保险</t>
  </si>
  <si>
    <t>谈  涛</t>
  </si>
  <si>
    <t>612527********2612</t>
  </si>
  <si>
    <t>李  萍</t>
  </si>
  <si>
    <t>612527********0062</t>
  </si>
  <si>
    <t>曹坪镇人民政府</t>
  </si>
  <si>
    <t>陈  杨</t>
  </si>
  <si>
    <t>612527********301x</t>
  </si>
  <si>
    <t>吴晓玲</t>
  </si>
  <si>
    <t>612501********0042</t>
  </si>
  <si>
    <t>鲁家龙</t>
  </si>
  <si>
    <t>612527********2413</t>
  </si>
  <si>
    <t>赖胜芝</t>
  </si>
  <si>
    <t>陈世娥</t>
  </si>
  <si>
    <t>毛益群</t>
  </si>
  <si>
    <t>瓦房口镇人民政府</t>
  </si>
  <si>
    <t>柯昌华</t>
  </si>
  <si>
    <t>宋荣武</t>
  </si>
  <si>
    <t>红岩寺镇人民政府</t>
  </si>
  <si>
    <t>陈  羽</t>
  </si>
  <si>
    <t>吴  涛</t>
  </si>
  <si>
    <t>兰  涛</t>
  </si>
  <si>
    <t>612527********0031</t>
  </si>
  <si>
    <t>孔令巧</t>
  </si>
  <si>
    <t>周  涛</t>
  </si>
  <si>
    <t>寇  勇</t>
  </si>
  <si>
    <t>县人社局</t>
  </si>
  <si>
    <t>蔡煊煊</t>
  </si>
  <si>
    <t>刘  炜</t>
  </si>
  <si>
    <t>张鹏程</t>
  </si>
  <si>
    <t>樊思伽</t>
  </si>
  <si>
    <t>徐孔仟</t>
  </si>
  <si>
    <t>612527********1831</t>
  </si>
  <si>
    <t>赵昌英</t>
  </si>
  <si>
    <t>谭维娥</t>
  </si>
  <si>
    <t>610522********0021</t>
  </si>
  <si>
    <t>詹诗秀</t>
  </si>
  <si>
    <t>倪  娟</t>
  </si>
  <si>
    <t>县水利局</t>
  </si>
  <si>
    <t>党  倩</t>
  </si>
  <si>
    <t>瓦房口镇供水站</t>
  </si>
  <si>
    <t>张  翔</t>
  </si>
  <si>
    <t>下梁镇供水站</t>
  </si>
  <si>
    <t>明亚玲</t>
  </si>
  <si>
    <t>张宇君</t>
  </si>
  <si>
    <t>612527********0433</t>
  </si>
  <si>
    <t>凤凰镇供水站</t>
  </si>
  <si>
    <t>熊  勇</t>
  </si>
  <si>
    <t>方智超</t>
  </si>
  <si>
    <t>徐良斌</t>
  </si>
  <si>
    <t>612501********003X</t>
  </si>
  <si>
    <t>红岩寺镇供水站</t>
  </si>
  <si>
    <t>王秋锋</t>
  </si>
  <si>
    <t>612527********3025</t>
  </si>
  <si>
    <t>汪芙蓉</t>
  </si>
  <si>
    <t>612527********422X</t>
  </si>
  <si>
    <t>石  琳</t>
  </si>
  <si>
    <t>石镇供水站</t>
  </si>
  <si>
    <t>储德莉</t>
  </si>
  <si>
    <t>符  颖</t>
  </si>
  <si>
    <t>612527********3822</t>
  </si>
  <si>
    <t>党晓玲</t>
  </si>
  <si>
    <t>612527********0841</t>
  </si>
  <si>
    <t>小岭镇供水站</t>
  </si>
  <si>
    <t>汪  苗</t>
  </si>
  <si>
    <t>孟晓兰</t>
  </si>
  <si>
    <t>殷高晖</t>
  </si>
  <si>
    <t>曹坪镇供水站</t>
  </si>
  <si>
    <t>乔  辉</t>
  </si>
  <si>
    <t>乾佑供水站</t>
  </si>
  <si>
    <t>王妍萍</t>
  </si>
  <si>
    <t>612526********0044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</si>
</sst>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楷体_GB2312"/>
      <charset val="134"/>
    </font>
    <font>
      <sz val="22"/>
      <name val="方正小标宋简体"/>
      <charset val="134"/>
    </font>
    <font>
      <b/>
      <sz val="10"/>
      <name val="楷体_GB2312"/>
      <charset val="134"/>
    </font>
    <font>
      <b/>
      <sz val="9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楷体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楷体_GB2312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7" fontId="0" fillId="0" borderId="4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7" fontId="0" fillId="0" borderId="9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177" fontId="0" fillId="0" borderId="3" xfId="0" applyNumberFormat="1" applyFill="1" applyBorder="1" applyAlignment="1">
      <alignment vertical="center"/>
    </xf>
    <xf numFmtId="177" fontId="0" fillId="0" borderId="7" xfId="0" applyNumberForma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FFFF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liuyue\Desktop\C:\Users\a\Desktop\&#20844;&#30410;&#23703;&#31038;&#20445;&#34917;&#36148;&#24405;&#31995;&#32479;\&#20849;&#38738;&#22242;&#31038;&#20445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人员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600"/>
  <sheetViews>
    <sheetView tabSelected="1" topLeftCell="H1" workbookViewId="0">
      <pane ySplit="3" topLeftCell="A91" activePane="bottomLeft" state="frozen"/>
      <selection/>
      <selection pane="bottomLeft" activeCell="A1" sqref="A1:Y1"/>
    </sheetView>
  </sheetViews>
  <sheetFormatPr defaultColWidth="9" defaultRowHeight="13.5"/>
  <cols>
    <col min="1" max="1" width="3.75" style="5" customWidth="1"/>
    <col min="2" max="2" width="19.875" style="5" hidden="1" customWidth="1"/>
    <col min="3" max="3" width="7.5" style="5" customWidth="1"/>
    <col min="4" max="4" width="5.5" style="5" hidden="1" customWidth="1"/>
    <col min="5" max="5" width="5.5" style="5" customWidth="1"/>
    <col min="6" max="6" width="17.875" style="5" customWidth="1"/>
    <col min="7" max="7" width="21.625" style="6" customWidth="1"/>
    <col min="8" max="10" width="5.875" style="7" customWidth="1"/>
    <col min="11" max="11" width="6.75" style="7" customWidth="1"/>
    <col min="12" max="12" width="8.375" style="7" customWidth="1"/>
    <col min="13" max="13" width="5.875" style="8" customWidth="1"/>
    <col min="14" max="14" width="7.625" style="8" customWidth="1"/>
    <col min="15" max="15" width="7.375" style="5" customWidth="1"/>
    <col min="16" max="16" width="12.625" style="9" customWidth="1"/>
    <col min="17" max="18" width="11.5" style="5" customWidth="1"/>
    <col min="19" max="19" width="11.375" style="5" customWidth="1"/>
    <col min="20" max="21" width="12.625" style="9" customWidth="1"/>
    <col min="22" max="22" width="11.875" style="9" hidden="1" customWidth="1"/>
    <col min="23" max="23" width="15.1416666666667" style="9" hidden="1" customWidth="1"/>
    <col min="24" max="24" width="11.75" style="9" hidden="1" customWidth="1"/>
    <col min="25" max="25" width="36.25" style="1" customWidth="1"/>
    <col min="26" max="16384" width="9" style="1"/>
  </cols>
  <sheetData>
    <row r="1" ht="31" customHeight="1" spans="1: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44"/>
      <c r="U1" s="10"/>
      <c r="V1" s="44"/>
      <c r="W1" s="44"/>
      <c r="X1" s="10"/>
      <c r="Y1" s="10"/>
    </row>
    <row r="2" ht="22" customHeight="1" spans="1:25">
      <c r="A2" s="11" t="s">
        <v>1</v>
      </c>
      <c r="B2" s="12" t="s">
        <v>2</v>
      </c>
      <c r="C2" s="13" t="s">
        <v>3</v>
      </c>
      <c r="D2" s="13" t="s">
        <v>4</v>
      </c>
      <c r="E2" s="11" t="s">
        <v>5</v>
      </c>
      <c r="F2" s="13" t="s">
        <v>6</v>
      </c>
      <c r="G2" s="13" t="s">
        <v>7</v>
      </c>
      <c r="H2" s="14" t="s">
        <v>8</v>
      </c>
      <c r="I2" s="31"/>
      <c r="J2" s="31"/>
      <c r="K2" s="31"/>
      <c r="L2" s="31"/>
      <c r="M2" s="31"/>
      <c r="N2" s="31"/>
      <c r="O2" s="31"/>
      <c r="P2" s="32" t="s">
        <v>9</v>
      </c>
      <c r="Q2" s="32"/>
      <c r="R2" s="32"/>
      <c r="S2" s="32"/>
      <c r="T2" s="32"/>
      <c r="U2" s="32"/>
      <c r="V2" s="32"/>
      <c r="W2" s="32"/>
      <c r="X2" s="32"/>
      <c r="Y2" s="13" t="s">
        <v>10</v>
      </c>
    </row>
    <row r="3" ht="62" customHeight="1" spans="1:25">
      <c r="A3" s="15"/>
      <c r="B3" s="16"/>
      <c r="C3" s="17"/>
      <c r="D3" s="17"/>
      <c r="E3" s="15"/>
      <c r="F3" s="17"/>
      <c r="G3" s="17"/>
      <c r="H3" s="18" t="s">
        <v>11</v>
      </c>
      <c r="I3" s="18" t="s">
        <v>12</v>
      </c>
      <c r="J3" s="18" t="s">
        <v>13</v>
      </c>
      <c r="K3" s="33" t="s">
        <v>14</v>
      </c>
      <c r="L3" s="18" t="s">
        <v>15</v>
      </c>
      <c r="M3" s="18" t="s">
        <v>16</v>
      </c>
      <c r="N3" s="33" t="s">
        <v>17</v>
      </c>
      <c r="O3" s="18" t="s">
        <v>18</v>
      </c>
      <c r="P3" s="34" t="s">
        <v>19</v>
      </c>
      <c r="Q3" s="17" t="s">
        <v>20</v>
      </c>
      <c r="R3" s="45" t="s">
        <v>21</v>
      </c>
      <c r="S3" s="34" t="s">
        <v>22</v>
      </c>
      <c r="T3" s="34" t="s">
        <v>23</v>
      </c>
      <c r="U3" s="34" t="s">
        <v>24</v>
      </c>
      <c r="V3" s="34" t="s">
        <v>25</v>
      </c>
      <c r="W3" s="34" t="s">
        <v>26</v>
      </c>
      <c r="X3" s="46" t="s">
        <v>27</v>
      </c>
      <c r="Y3" s="17"/>
    </row>
    <row r="4" s="1" customFormat="1" customHeight="1" spans="1:25">
      <c r="A4" s="19">
        <v>1</v>
      </c>
      <c r="B4" s="20" t="s">
        <v>28</v>
      </c>
      <c r="C4" s="21" t="s">
        <v>29</v>
      </c>
      <c r="D4" s="21" t="s">
        <v>30</v>
      </c>
      <c r="E4" s="21">
        <v>40</v>
      </c>
      <c r="F4" s="22" t="s">
        <v>31</v>
      </c>
      <c r="G4" s="23" t="s">
        <v>28</v>
      </c>
      <c r="H4" s="23">
        <v>480</v>
      </c>
      <c r="I4" s="23">
        <v>5</v>
      </c>
      <c r="J4" s="23">
        <v>4</v>
      </c>
      <c r="K4" s="23">
        <v>180</v>
      </c>
      <c r="L4" s="23">
        <f>H4*5</f>
        <v>2400</v>
      </c>
      <c r="M4" s="35">
        <v>0</v>
      </c>
      <c r="N4" s="35">
        <v>0</v>
      </c>
      <c r="O4" s="36">
        <v>0</v>
      </c>
      <c r="P4" s="37"/>
      <c r="Q4" s="36"/>
      <c r="R4" s="36"/>
      <c r="S4" s="38"/>
      <c r="T4" s="38"/>
      <c r="U4" s="38"/>
      <c r="V4" s="38"/>
      <c r="W4" s="38"/>
      <c r="X4" s="38"/>
      <c r="Y4" s="59" t="s">
        <v>32</v>
      </c>
    </row>
    <row r="5" s="1" customFormat="1" customHeight="1" spans="1:25">
      <c r="A5" s="19">
        <v>2</v>
      </c>
      <c r="B5" s="20" t="s">
        <v>33</v>
      </c>
      <c r="C5" s="19" t="s">
        <v>34</v>
      </c>
      <c r="D5" s="19" t="s">
        <v>35</v>
      </c>
      <c r="E5" s="19">
        <v>42</v>
      </c>
      <c r="F5" s="22" t="s">
        <v>36</v>
      </c>
      <c r="G5" s="23" t="s">
        <v>37</v>
      </c>
      <c r="H5" s="23">
        <v>480</v>
      </c>
      <c r="I5" s="23">
        <v>3</v>
      </c>
      <c r="J5" s="23">
        <v>2</v>
      </c>
      <c r="K5" s="23">
        <v>90</v>
      </c>
      <c r="L5" s="23">
        <f>H5*3</f>
        <v>1440</v>
      </c>
      <c r="M5" s="35">
        <v>2</v>
      </c>
      <c r="N5" s="35">
        <v>90</v>
      </c>
      <c r="O5" s="36">
        <f>H5*2</f>
        <v>960</v>
      </c>
      <c r="P5" s="38">
        <f>535.97*8</f>
        <v>4287.76</v>
      </c>
      <c r="Q5" s="36">
        <f>208.63*8</f>
        <v>1669.04</v>
      </c>
      <c r="R5" s="36">
        <f>25.8*8</f>
        <v>206.4</v>
      </c>
      <c r="S5" s="38">
        <f>U5/8*7</f>
        <v>5392.8</v>
      </c>
      <c r="T5" s="38">
        <f>U5/8</f>
        <v>770.4</v>
      </c>
      <c r="U5" s="38">
        <f>SUM(P5:R5)</f>
        <v>6163.2</v>
      </c>
      <c r="V5" s="38">
        <f>S5</f>
        <v>5392.8</v>
      </c>
      <c r="W5" s="38">
        <f>T5</f>
        <v>770.4</v>
      </c>
      <c r="X5" s="38">
        <f>U5</f>
        <v>6163.2</v>
      </c>
      <c r="Y5" s="36"/>
    </row>
    <row r="6" s="1" customFormat="1" customHeight="1" spans="1:25">
      <c r="A6" s="19">
        <v>3</v>
      </c>
      <c r="B6" s="20" t="s">
        <v>33</v>
      </c>
      <c r="C6" s="19" t="s">
        <v>38</v>
      </c>
      <c r="D6" s="19" t="s">
        <v>35</v>
      </c>
      <c r="E6" s="19">
        <v>44</v>
      </c>
      <c r="F6" s="22" t="s">
        <v>39</v>
      </c>
      <c r="G6" s="23" t="s">
        <v>33</v>
      </c>
      <c r="H6" s="23">
        <v>480</v>
      </c>
      <c r="I6" s="23">
        <v>3</v>
      </c>
      <c r="J6" s="23">
        <v>2</v>
      </c>
      <c r="K6" s="23">
        <v>90</v>
      </c>
      <c r="L6" s="23">
        <f>H6*3</f>
        <v>1440</v>
      </c>
      <c r="M6" s="35">
        <v>2</v>
      </c>
      <c r="N6" s="35">
        <v>90</v>
      </c>
      <c r="O6" s="36">
        <f>H6*2</f>
        <v>960</v>
      </c>
      <c r="P6" s="38">
        <f t="shared" ref="P6:P12" si="0">581.12*8</f>
        <v>4648.96</v>
      </c>
      <c r="Q6" s="36">
        <f>208.63*8</f>
        <v>1669.04</v>
      </c>
      <c r="R6" s="36">
        <f>25.8*8</f>
        <v>206.4</v>
      </c>
      <c r="S6" s="38">
        <f>U6/8*7</f>
        <v>5708.85</v>
      </c>
      <c r="T6" s="38">
        <f>U6/8</f>
        <v>815.55</v>
      </c>
      <c r="U6" s="38">
        <f t="shared" ref="U6:U42" si="1">SUM(P6:R6)</f>
        <v>6524.4</v>
      </c>
      <c r="V6" s="47">
        <f>SUM(S6:S7)</f>
        <v>11417.7</v>
      </c>
      <c r="W6" s="47">
        <f>SUM(T6:T7)</f>
        <v>1631.1</v>
      </c>
      <c r="X6" s="38">
        <f>SUM(U6:U7)</f>
        <v>13048.8</v>
      </c>
      <c r="Y6" s="36"/>
    </row>
    <row r="7" s="1" customFormat="1" customHeight="1" spans="1:25">
      <c r="A7" s="19">
        <v>4</v>
      </c>
      <c r="B7" s="20" t="s">
        <v>33</v>
      </c>
      <c r="C7" s="19" t="s">
        <v>40</v>
      </c>
      <c r="D7" s="19" t="s">
        <v>35</v>
      </c>
      <c r="E7" s="19">
        <v>33</v>
      </c>
      <c r="F7" s="22" t="s">
        <v>41</v>
      </c>
      <c r="G7" s="23" t="s">
        <v>33</v>
      </c>
      <c r="H7" s="23">
        <v>480</v>
      </c>
      <c r="I7" s="23">
        <v>3</v>
      </c>
      <c r="J7" s="23">
        <v>2</v>
      </c>
      <c r="K7" s="23">
        <v>90</v>
      </c>
      <c r="L7" s="23">
        <f>H7*3</f>
        <v>1440</v>
      </c>
      <c r="M7" s="35">
        <v>2</v>
      </c>
      <c r="N7" s="35">
        <v>90</v>
      </c>
      <c r="O7" s="36">
        <f>H7*2</f>
        <v>960</v>
      </c>
      <c r="P7" s="38">
        <f t="shared" si="0"/>
        <v>4648.96</v>
      </c>
      <c r="Q7" s="36">
        <f>208.63*8</f>
        <v>1669.04</v>
      </c>
      <c r="R7" s="36">
        <f>25.8*8</f>
        <v>206.4</v>
      </c>
      <c r="S7" s="38">
        <f>U7/8*7</f>
        <v>5708.85</v>
      </c>
      <c r="T7" s="38">
        <f>U7/8</f>
        <v>815.55</v>
      </c>
      <c r="U7" s="38">
        <f t="shared" si="1"/>
        <v>6524.4</v>
      </c>
      <c r="V7" s="48"/>
      <c r="W7" s="48"/>
      <c r="X7" s="38"/>
      <c r="Y7" s="36"/>
    </row>
    <row r="8" s="1" customFormat="1" customHeight="1" spans="1:25">
      <c r="A8" s="19">
        <v>5</v>
      </c>
      <c r="B8" s="20" t="s">
        <v>42</v>
      </c>
      <c r="C8" s="24" t="s">
        <v>43</v>
      </c>
      <c r="D8" s="24" t="s">
        <v>35</v>
      </c>
      <c r="E8" s="24">
        <v>39</v>
      </c>
      <c r="F8" s="22" t="s">
        <v>44</v>
      </c>
      <c r="G8" s="25" t="s">
        <v>42</v>
      </c>
      <c r="H8" s="25">
        <v>480</v>
      </c>
      <c r="I8" s="25">
        <v>3</v>
      </c>
      <c r="J8" s="25">
        <v>2</v>
      </c>
      <c r="K8" s="25">
        <v>90</v>
      </c>
      <c r="L8" s="25">
        <f>H8*3</f>
        <v>1440</v>
      </c>
      <c r="M8" s="35">
        <v>2</v>
      </c>
      <c r="N8" s="35">
        <v>90</v>
      </c>
      <c r="O8" s="36">
        <f>H8*2</f>
        <v>960</v>
      </c>
      <c r="P8" s="38">
        <f t="shared" si="0"/>
        <v>4648.96</v>
      </c>
      <c r="Q8" s="36">
        <f t="shared" ref="Q8:Q15" si="2">208.63*8</f>
        <v>1669.04</v>
      </c>
      <c r="R8" s="36">
        <f t="shared" ref="R8:R15" si="3">25.8*8</f>
        <v>206.4</v>
      </c>
      <c r="S8" s="38">
        <f>U8/8*8</f>
        <v>6524.4</v>
      </c>
      <c r="T8" s="38"/>
      <c r="U8" s="38">
        <f t="shared" si="1"/>
        <v>6524.4</v>
      </c>
      <c r="V8" s="47">
        <f>SUM(S8:S9)</f>
        <v>12233.25</v>
      </c>
      <c r="W8" s="47">
        <f>SUM(T8:T9)</f>
        <v>815.55</v>
      </c>
      <c r="X8" s="38">
        <f>SUM(U8:U9)</f>
        <v>13048.8</v>
      </c>
      <c r="Y8" s="36"/>
    </row>
    <row r="9" s="1" customFormat="1" customHeight="1" spans="1:25">
      <c r="A9" s="19">
        <v>6</v>
      </c>
      <c r="B9" s="20" t="s">
        <v>42</v>
      </c>
      <c r="C9" s="24" t="s">
        <v>45</v>
      </c>
      <c r="D9" s="24" t="s">
        <v>35</v>
      </c>
      <c r="E9" s="24">
        <v>47</v>
      </c>
      <c r="F9" s="22" t="s">
        <v>46</v>
      </c>
      <c r="G9" s="25" t="s">
        <v>42</v>
      </c>
      <c r="H9" s="25">
        <v>480</v>
      </c>
      <c r="I9" s="25">
        <v>3</v>
      </c>
      <c r="J9" s="25">
        <v>2</v>
      </c>
      <c r="K9" s="25">
        <v>90</v>
      </c>
      <c r="L9" s="23">
        <f>H9*3</f>
        <v>1440</v>
      </c>
      <c r="M9" s="35">
        <v>2</v>
      </c>
      <c r="N9" s="35">
        <v>90</v>
      </c>
      <c r="O9" s="36">
        <f>H9*2</f>
        <v>960</v>
      </c>
      <c r="P9" s="38">
        <f t="shared" si="0"/>
        <v>4648.96</v>
      </c>
      <c r="Q9" s="36">
        <f t="shared" si="2"/>
        <v>1669.04</v>
      </c>
      <c r="R9" s="36">
        <f t="shared" si="3"/>
        <v>206.4</v>
      </c>
      <c r="S9" s="38">
        <f>U9/8*7</f>
        <v>5708.85</v>
      </c>
      <c r="T9" s="38">
        <f>U9/8</f>
        <v>815.55</v>
      </c>
      <c r="U9" s="38">
        <f t="shared" si="1"/>
        <v>6524.4</v>
      </c>
      <c r="V9" s="48"/>
      <c r="W9" s="48"/>
      <c r="X9" s="38"/>
      <c r="Y9" s="36"/>
    </row>
    <row r="10" s="1" customFormat="1" customHeight="1" spans="1:25">
      <c r="A10" s="19">
        <v>7</v>
      </c>
      <c r="B10" s="20" t="s">
        <v>47</v>
      </c>
      <c r="C10" s="24" t="s">
        <v>48</v>
      </c>
      <c r="D10" s="24" t="s">
        <v>35</v>
      </c>
      <c r="E10" s="24">
        <v>28</v>
      </c>
      <c r="F10" s="22" t="s">
        <v>49</v>
      </c>
      <c r="G10" s="23" t="s">
        <v>47</v>
      </c>
      <c r="H10" s="23">
        <v>480</v>
      </c>
      <c r="I10" s="23">
        <v>5</v>
      </c>
      <c r="J10" s="23">
        <v>4</v>
      </c>
      <c r="K10" s="23">
        <v>180</v>
      </c>
      <c r="L10" s="36">
        <f>H10*5</f>
        <v>2400</v>
      </c>
      <c r="M10" s="35">
        <v>0</v>
      </c>
      <c r="N10" s="35">
        <v>0</v>
      </c>
      <c r="O10" s="36">
        <v>0</v>
      </c>
      <c r="P10" s="38">
        <f t="shared" si="0"/>
        <v>4648.96</v>
      </c>
      <c r="Q10" s="36">
        <f t="shared" si="2"/>
        <v>1669.04</v>
      </c>
      <c r="R10" s="36">
        <f t="shared" si="3"/>
        <v>206.4</v>
      </c>
      <c r="S10" s="38">
        <f>U10/8*5</f>
        <v>4077.75</v>
      </c>
      <c r="T10" s="38">
        <f>U10/8*3</f>
        <v>2446.65</v>
      </c>
      <c r="U10" s="38">
        <f t="shared" si="1"/>
        <v>6524.4</v>
      </c>
      <c r="V10" s="38">
        <f>S10</f>
        <v>4077.75</v>
      </c>
      <c r="W10" s="38">
        <f>T10</f>
        <v>2446.65</v>
      </c>
      <c r="X10" s="38">
        <f>U10</f>
        <v>6524.4</v>
      </c>
      <c r="Y10" s="36"/>
    </row>
    <row r="11" s="1" customFormat="1" spans="1:25">
      <c r="A11" s="19">
        <v>8</v>
      </c>
      <c r="B11" s="20" t="s">
        <v>50</v>
      </c>
      <c r="C11" s="24" t="s">
        <v>51</v>
      </c>
      <c r="D11" s="24" t="s">
        <v>30</v>
      </c>
      <c r="E11" s="24">
        <v>50</v>
      </c>
      <c r="F11" s="22" t="s">
        <v>52</v>
      </c>
      <c r="G11" s="23" t="s">
        <v>50</v>
      </c>
      <c r="H11" s="23">
        <v>480</v>
      </c>
      <c r="I11" s="23">
        <v>5</v>
      </c>
      <c r="J11" s="23">
        <v>4</v>
      </c>
      <c r="K11" s="23">
        <v>180</v>
      </c>
      <c r="L11" s="36">
        <f>H11*5</f>
        <v>2400</v>
      </c>
      <c r="M11" s="35">
        <v>0</v>
      </c>
      <c r="N11" s="35">
        <v>0</v>
      </c>
      <c r="O11" s="36">
        <v>0</v>
      </c>
      <c r="P11" s="38">
        <f t="shared" si="0"/>
        <v>4648.96</v>
      </c>
      <c r="Q11" s="36">
        <f t="shared" si="2"/>
        <v>1669.04</v>
      </c>
      <c r="R11" s="36">
        <f t="shared" si="3"/>
        <v>206.4</v>
      </c>
      <c r="S11" s="38">
        <f>U11/8*5</f>
        <v>4077.75</v>
      </c>
      <c r="T11" s="38">
        <f>U11/8*3</f>
        <v>2446.65</v>
      </c>
      <c r="U11" s="38">
        <f t="shared" si="1"/>
        <v>6524.4</v>
      </c>
      <c r="V11" s="38">
        <f>SUM(S11:S12)</f>
        <v>9786.6</v>
      </c>
      <c r="W11" s="38">
        <f>SUM(T11:T12)</f>
        <v>3262.2</v>
      </c>
      <c r="X11" s="38">
        <f>SUM(U11:U12)</f>
        <v>13048.8</v>
      </c>
      <c r="Y11" s="36"/>
    </row>
    <row r="12" s="1" customFormat="1" spans="1:25">
      <c r="A12" s="19">
        <v>9</v>
      </c>
      <c r="B12" s="20" t="s">
        <v>50</v>
      </c>
      <c r="C12" s="24" t="s">
        <v>53</v>
      </c>
      <c r="D12" s="24" t="s">
        <v>35</v>
      </c>
      <c r="E12" s="24">
        <v>49</v>
      </c>
      <c r="F12" s="22" t="s">
        <v>54</v>
      </c>
      <c r="G12" s="23" t="s">
        <v>55</v>
      </c>
      <c r="H12" s="23">
        <v>480</v>
      </c>
      <c r="I12" s="23">
        <v>3</v>
      </c>
      <c r="J12" s="23">
        <v>2</v>
      </c>
      <c r="K12" s="23">
        <v>90</v>
      </c>
      <c r="L12" s="23">
        <f>H12*3</f>
        <v>1440</v>
      </c>
      <c r="M12" s="35">
        <v>2</v>
      </c>
      <c r="N12" s="35">
        <v>90</v>
      </c>
      <c r="O12" s="36">
        <f>H12*2</f>
        <v>960</v>
      </c>
      <c r="P12" s="38">
        <f t="shared" si="0"/>
        <v>4648.96</v>
      </c>
      <c r="Q12" s="36">
        <f t="shared" si="2"/>
        <v>1669.04</v>
      </c>
      <c r="R12" s="36">
        <f t="shared" si="3"/>
        <v>206.4</v>
      </c>
      <c r="S12" s="38">
        <f>U12/8*7</f>
        <v>5708.85</v>
      </c>
      <c r="T12" s="38">
        <f>U12/8</f>
        <v>815.55</v>
      </c>
      <c r="U12" s="38">
        <f t="shared" si="1"/>
        <v>6524.4</v>
      </c>
      <c r="V12" s="38"/>
      <c r="W12" s="38"/>
      <c r="X12" s="38"/>
      <c r="Y12" s="36"/>
    </row>
    <row r="13" s="1" customFormat="1" spans="1:25">
      <c r="A13" s="19">
        <v>10</v>
      </c>
      <c r="B13" s="20" t="s">
        <v>56</v>
      </c>
      <c r="C13" s="24" t="s">
        <v>57</v>
      </c>
      <c r="D13" s="24" t="s">
        <v>35</v>
      </c>
      <c r="E13" s="24">
        <v>25</v>
      </c>
      <c r="F13" s="22" t="s">
        <v>58</v>
      </c>
      <c r="G13" s="23" t="s">
        <v>56</v>
      </c>
      <c r="H13" s="23">
        <v>480</v>
      </c>
      <c r="I13" s="23">
        <v>4</v>
      </c>
      <c r="J13" s="23">
        <v>3</v>
      </c>
      <c r="K13" s="23">
        <v>135</v>
      </c>
      <c r="L13" s="23">
        <f>H13*4</f>
        <v>1920</v>
      </c>
      <c r="M13" s="35">
        <v>1</v>
      </c>
      <c r="N13" s="35">
        <v>45</v>
      </c>
      <c r="O13" s="36">
        <f>H13*1</f>
        <v>480</v>
      </c>
      <c r="P13" s="38">
        <f>535.97*8</f>
        <v>4287.76</v>
      </c>
      <c r="Q13" s="36">
        <f t="shared" si="2"/>
        <v>1669.04</v>
      </c>
      <c r="R13" s="36">
        <f t="shared" si="3"/>
        <v>206.4</v>
      </c>
      <c r="S13" s="38">
        <f>U13/8*7</f>
        <v>5392.8</v>
      </c>
      <c r="T13" s="38">
        <f>U13/8</f>
        <v>770.4</v>
      </c>
      <c r="U13" s="38">
        <f t="shared" si="1"/>
        <v>6163.2</v>
      </c>
      <c r="V13" s="47">
        <f>SUM(S13:S15)</f>
        <v>18080.4</v>
      </c>
      <c r="W13" s="47">
        <f>SUM(T13:T15)</f>
        <v>770.4</v>
      </c>
      <c r="X13" s="38">
        <f>SUM(U13:U15)</f>
        <v>18850.8</v>
      </c>
      <c r="Y13" s="36"/>
    </row>
    <row r="14" s="1" customFormat="1" spans="1:25">
      <c r="A14" s="19">
        <v>11</v>
      </c>
      <c r="B14" s="20" t="s">
        <v>56</v>
      </c>
      <c r="C14" s="24" t="s">
        <v>59</v>
      </c>
      <c r="D14" s="24" t="s">
        <v>30</v>
      </c>
      <c r="E14" s="24">
        <v>49</v>
      </c>
      <c r="F14" s="26" t="s">
        <v>60</v>
      </c>
      <c r="G14" s="23" t="s">
        <v>61</v>
      </c>
      <c r="H14" s="23">
        <v>480</v>
      </c>
      <c r="I14" s="23">
        <v>2</v>
      </c>
      <c r="J14" s="23">
        <v>1</v>
      </c>
      <c r="K14" s="23">
        <v>45</v>
      </c>
      <c r="L14" s="36">
        <f>H14*2</f>
        <v>960</v>
      </c>
      <c r="M14" s="35">
        <v>3</v>
      </c>
      <c r="N14" s="35">
        <v>135</v>
      </c>
      <c r="O14" s="36">
        <f>H14*3</f>
        <v>1440</v>
      </c>
      <c r="P14" s="38">
        <f t="shared" ref="P14:P19" si="4">581.12*8</f>
        <v>4648.96</v>
      </c>
      <c r="Q14" s="36">
        <f t="shared" si="2"/>
        <v>1669.04</v>
      </c>
      <c r="R14" s="36">
        <f t="shared" si="3"/>
        <v>206.4</v>
      </c>
      <c r="S14" s="38">
        <f>U14/8*8</f>
        <v>6524.4</v>
      </c>
      <c r="T14" s="38"/>
      <c r="U14" s="38">
        <f t="shared" si="1"/>
        <v>6524.4</v>
      </c>
      <c r="V14" s="49"/>
      <c r="W14" s="49"/>
      <c r="X14" s="38"/>
      <c r="Y14" s="36"/>
    </row>
    <row r="15" s="1" customFormat="1" spans="1:25">
      <c r="A15" s="19">
        <v>12</v>
      </c>
      <c r="B15" s="20" t="s">
        <v>56</v>
      </c>
      <c r="C15" s="24" t="s">
        <v>62</v>
      </c>
      <c r="D15" s="24" t="s">
        <v>35</v>
      </c>
      <c r="E15" s="24">
        <v>43</v>
      </c>
      <c r="F15" s="26" t="s">
        <v>63</v>
      </c>
      <c r="G15" s="23" t="s">
        <v>61</v>
      </c>
      <c r="H15" s="23">
        <v>480</v>
      </c>
      <c r="I15" s="23">
        <v>2</v>
      </c>
      <c r="J15" s="23">
        <v>1</v>
      </c>
      <c r="K15" s="23">
        <v>45</v>
      </c>
      <c r="L15" s="36">
        <f>H15*2</f>
        <v>960</v>
      </c>
      <c r="M15" s="35">
        <v>3</v>
      </c>
      <c r="N15" s="35">
        <v>135</v>
      </c>
      <c r="O15" s="36">
        <f>H15*3</f>
        <v>1440</v>
      </c>
      <c r="P15" s="38">
        <f>535.97*8</f>
        <v>4287.76</v>
      </c>
      <c r="Q15" s="36">
        <f t="shared" si="2"/>
        <v>1669.04</v>
      </c>
      <c r="R15" s="36">
        <f t="shared" si="3"/>
        <v>206.4</v>
      </c>
      <c r="S15" s="38">
        <f>U15/8*8</f>
        <v>6163.2</v>
      </c>
      <c r="T15" s="38"/>
      <c r="U15" s="38">
        <f t="shared" si="1"/>
        <v>6163.2</v>
      </c>
      <c r="V15" s="48"/>
      <c r="W15" s="48"/>
      <c r="X15" s="38"/>
      <c r="Y15" s="36"/>
    </row>
    <row r="16" s="1" customFormat="1" spans="1:25">
      <c r="A16" s="19">
        <v>13</v>
      </c>
      <c r="B16" s="20" t="s">
        <v>64</v>
      </c>
      <c r="C16" s="22" t="s">
        <v>65</v>
      </c>
      <c r="D16" s="24" t="s">
        <v>35</v>
      </c>
      <c r="E16" s="24">
        <v>42</v>
      </c>
      <c r="F16" s="22" t="s">
        <v>66</v>
      </c>
      <c r="G16" s="23" t="s">
        <v>64</v>
      </c>
      <c r="H16" s="23">
        <v>480</v>
      </c>
      <c r="I16" s="23">
        <v>5</v>
      </c>
      <c r="J16" s="23">
        <v>4</v>
      </c>
      <c r="K16" s="23">
        <v>480</v>
      </c>
      <c r="L16" s="39">
        <f>H16*5</f>
        <v>2400</v>
      </c>
      <c r="M16" s="35">
        <v>0</v>
      </c>
      <c r="N16" s="35">
        <v>0</v>
      </c>
      <c r="O16" s="36">
        <v>0</v>
      </c>
      <c r="P16" s="38">
        <f t="shared" si="4"/>
        <v>4648.96</v>
      </c>
      <c r="Q16" s="36">
        <f t="shared" ref="Q16:Q26" si="5">208.63*8</f>
        <v>1669.04</v>
      </c>
      <c r="R16" s="36">
        <f t="shared" ref="R16:R25" si="6">25.8*8</f>
        <v>206.4</v>
      </c>
      <c r="S16" s="38">
        <v>0</v>
      </c>
      <c r="T16" s="38">
        <f>U16</f>
        <v>6524.4</v>
      </c>
      <c r="U16" s="38">
        <f t="shared" si="1"/>
        <v>6524.4</v>
      </c>
      <c r="V16" s="38">
        <f>SUM(S16:S19)</f>
        <v>13048.8</v>
      </c>
      <c r="W16" s="38">
        <f>SUM(T16:T19)</f>
        <v>9786.6</v>
      </c>
      <c r="X16" s="47">
        <f>V16+W16</f>
        <v>22835.4</v>
      </c>
      <c r="Y16" s="36"/>
    </row>
    <row r="17" s="1" customFormat="1" spans="1:25">
      <c r="A17" s="19">
        <v>14</v>
      </c>
      <c r="B17" s="20" t="s">
        <v>64</v>
      </c>
      <c r="C17" s="22" t="s">
        <v>67</v>
      </c>
      <c r="D17" s="24" t="s">
        <v>30</v>
      </c>
      <c r="E17" s="24">
        <v>34</v>
      </c>
      <c r="F17" s="22" t="s">
        <v>68</v>
      </c>
      <c r="G17" s="23" t="s">
        <v>64</v>
      </c>
      <c r="H17" s="23">
        <v>480</v>
      </c>
      <c r="I17" s="23">
        <v>1</v>
      </c>
      <c r="J17" s="23">
        <v>0</v>
      </c>
      <c r="K17" s="23">
        <v>0</v>
      </c>
      <c r="L17" s="36">
        <f>H17*1</f>
        <v>480</v>
      </c>
      <c r="M17" s="35">
        <v>0</v>
      </c>
      <c r="N17" s="35">
        <v>0</v>
      </c>
      <c r="O17" s="36">
        <v>0</v>
      </c>
      <c r="P17" s="38">
        <f>581.12*4</f>
        <v>2324.48</v>
      </c>
      <c r="Q17" s="36">
        <f>208.63*4</f>
        <v>834.52</v>
      </c>
      <c r="R17" s="36">
        <f>25.8*4</f>
        <v>103.2</v>
      </c>
      <c r="S17" s="38">
        <f>U:U/2</f>
        <v>1631.1</v>
      </c>
      <c r="T17" s="38">
        <f>S17</f>
        <v>1631.1</v>
      </c>
      <c r="U17" s="38">
        <f t="shared" si="1"/>
        <v>3262.2</v>
      </c>
      <c r="V17" s="38"/>
      <c r="W17" s="38"/>
      <c r="X17" s="49"/>
      <c r="Y17" s="60" t="s">
        <v>69</v>
      </c>
    </row>
    <row r="18" s="1" customFormat="1" spans="1:25">
      <c r="A18" s="19">
        <v>15</v>
      </c>
      <c r="B18" s="20" t="s">
        <v>64</v>
      </c>
      <c r="C18" s="24" t="s">
        <v>70</v>
      </c>
      <c r="D18" s="24" t="s">
        <v>35</v>
      </c>
      <c r="E18" s="24">
        <v>31</v>
      </c>
      <c r="F18" s="27" t="s">
        <v>71</v>
      </c>
      <c r="G18" s="23" t="s">
        <v>72</v>
      </c>
      <c r="H18" s="23">
        <v>480</v>
      </c>
      <c r="I18" s="23">
        <v>3</v>
      </c>
      <c r="J18" s="23">
        <v>2</v>
      </c>
      <c r="K18" s="23">
        <v>90</v>
      </c>
      <c r="L18" s="39">
        <f>H18*3</f>
        <v>1440</v>
      </c>
      <c r="M18" s="35">
        <v>2</v>
      </c>
      <c r="N18" s="35">
        <v>90</v>
      </c>
      <c r="O18" s="23">
        <f>H18*2</f>
        <v>960</v>
      </c>
      <c r="P18" s="38">
        <f t="shared" si="4"/>
        <v>4648.96</v>
      </c>
      <c r="Q18" s="36">
        <f t="shared" si="5"/>
        <v>1669.04</v>
      </c>
      <c r="R18" s="36">
        <f t="shared" si="6"/>
        <v>206.4</v>
      </c>
      <c r="S18" s="38">
        <f>U18/8*7</f>
        <v>5708.85</v>
      </c>
      <c r="T18" s="38">
        <f>U18/8</f>
        <v>815.55</v>
      </c>
      <c r="U18" s="38">
        <f t="shared" si="1"/>
        <v>6524.4</v>
      </c>
      <c r="V18" s="38"/>
      <c r="W18" s="38"/>
      <c r="X18" s="49"/>
      <c r="Y18" s="60"/>
    </row>
    <row r="19" s="1" customFormat="1" spans="1:25">
      <c r="A19" s="19">
        <v>16</v>
      </c>
      <c r="B19" s="20" t="s">
        <v>64</v>
      </c>
      <c r="C19" s="24" t="s">
        <v>73</v>
      </c>
      <c r="D19" s="24" t="s">
        <v>35</v>
      </c>
      <c r="E19" s="24">
        <v>44</v>
      </c>
      <c r="F19" s="27" t="s">
        <v>63</v>
      </c>
      <c r="G19" s="23" t="s">
        <v>72</v>
      </c>
      <c r="H19" s="23">
        <v>480</v>
      </c>
      <c r="I19" s="23">
        <v>3</v>
      </c>
      <c r="J19" s="23">
        <v>2</v>
      </c>
      <c r="K19" s="23">
        <v>90</v>
      </c>
      <c r="L19" s="39">
        <f>H19*3</f>
        <v>1440</v>
      </c>
      <c r="M19" s="35">
        <v>2</v>
      </c>
      <c r="N19" s="35">
        <v>90</v>
      </c>
      <c r="O19" s="23">
        <f>H19*2</f>
        <v>960</v>
      </c>
      <c r="P19" s="38">
        <f t="shared" si="4"/>
        <v>4648.96</v>
      </c>
      <c r="Q19" s="36">
        <f t="shared" si="5"/>
        <v>1669.04</v>
      </c>
      <c r="R19" s="36">
        <f t="shared" si="6"/>
        <v>206.4</v>
      </c>
      <c r="S19" s="38">
        <f>U19/8*7</f>
        <v>5708.85</v>
      </c>
      <c r="T19" s="38">
        <f>U19/8</f>
        <v>815.55</v>
      </c>
      <c r="U19" s="38">
        <f t="shared" si="1"/>
        <v>6524.4</v>
      </c>
      <c r="V19" s="38"/>
      <c r="W19" s="38"/>
      <c r="X19" s="48"/>
      <c r="Y19" s="60"/>
    </row>
    <row r="20" s="1" customFormat="1" spans="1:25">
      <c r="A20" s="19">
        <v>17</v>
      </c>
      <c r="B20" s="20" t="s">
        <v>64</v>
      </c>
      <c r="C20" s="24" t="s">
        <v>74</v>
      </c>
      <c r="D20" s="24" t="s">
        <v>30</v>
      </c>
      <c r="E20" s="24">
        <v>31</v>
      </c>
      <c r="F20" s="22" t="s">
        <v>75</v>
      </c>
      <c r="G20" s="23" t="s">
        <v>76</v>
      </c>
      <c r="H20" s="23">
        <v>1120</v>
      </c>
      <c r="I20" s="23">
        <v>5</v>
      </c>
      <c r="J20" s="23">
        <v>4</v>
      </c>
      <c r="K20" s="23">
        <v>420</v>
      </c>
      <c r="L20" s="36">
        <f>H20*5</f>
        <v>5600</v>
      </c>
      <c r="M20" s="35">
        <v>0</v>
      </c>
      <c r="N20" s="35">
        <v>0</v>
      </c>
      <c r="O20" s="36">
        <v>0</v>
      </c>
      <c r="P20" s="38"/>
      <c r="Q20" s="36">
        <f t="shared" si="5"/>
        <v>1669.04</v>
      </c>
      <c r="R20" s="36">
        <f t="shared" si="6"/>
        <v>206.4</v>
      </c>
      <c r="S20" s="38">
        <f>U20/8*3</f>
        <v>703.29</v>
      </c>
      <c r="T20" s="38">
        <f>U20/8*5</f>
        <v>1172.15</v>
      </c>
      <c r="U20" s="38">
        <f t="shared" si="1"/>
        <v>1875.44</v>
      </c>
      <c r="V20" s="47">
        <f>SUM(S20:S25)</f>
        <v>22733.05</v>
      </c>
      <c r="W20" s="50">
        <f>SUM(T20:T25)</f>
        <v>7115.43</v>
      </c>
      <c r="X20" s="36">
        <f>V20+W20</f>
        <v>29848.48</v>
      </c>
      <c r="Y20" s="61"/>
    </row>
    <row r="21" s="1" customFormat="1" spans="1:25">
      <c r="A21" s="19">
        <v>18</v>
      </c>
      <c r="B21" s="20" t="s">
        <v>64</v>
      </c>
      <c r="C21" s="24" t="s">
        <v>77</v>
      </c>
      <c r="D21" s="24" t="s">
        <v>35</v>
      </c>
      <c r="E21" s="24">
        <v>39</v>
      </c>
      <c r="F21" s="22" t="s">
        <v>78</v>
      </c>
      <c r="G21" s="23" t="s">
        <v>76</v>
      </c>
      <c r="H21" s="23">
        <v>1120</v>
      </c>
      <c r="I21" s="23">
        <v>2</v>
      </c>
      <c r="J21" s="23">
        <v>1</v>
      </c>
      <c r="K21" s="23">
        <v>105</v>
      </c>
      <c r="L21" s="36">
        <f>H21*2</f>
        <v>2240</v>
      </c>
      <c r="M21" s="35">
        <v>3</v>
      </c>
      <c r="N21" s="35">
        <v>315</v>
      </c>
      <c r="O21" s="36">
        <f>H21*3</f>
        <v>3360</v>
      </c>
      <c r="P21" s="38">
        <f t="shared" ref="P21:P30" si="7">581.12*8</f>
        <v>4648.96</v>
      </c>
      <c r="Q21" s="36">
        <f t="shared" si="5"/>
        <v>1669.04</v>
      </c>
      <c r="R21" s="36">
        <f t="shared" si="6"/>
        <v>206.4</v>
      </c>
      <c r="S21" s="38">
        <f>U21/8*8</f>
        <v>6524.4</v>
      </c>
      <c r="T21" s="38"/>
      <c r="U21" s="38">
        <f t="shared" si="1"/>
        <v>6524.4</v>
      </c>
      <c r="V21" s="49"/>
      <c r="W21" s="51"/>
      <c r="X21" s="36"/>
      <c r="Y21" s="61"/>
    </row>
    <row r="22" s="1" customFormat="1" spans="1:25">
      <c r="A22" s="19">
        <v>19</v>
      </c>
      <c r="B22" s="20" t="s">
        <v>64</v>
      </c>
      <c r="C22" s="24" t="s">
        <v>79</v>
      </c>
      <c r="D22" s="24" t="s">
        <v>30</v>
      </c>
      <c r="E22" s="24">
        <v>32</v>
      </c>
      <c r="F22" s="27" t="s">
        <v>80</v>
      </c>
      <c r="G22" s="23" t="s">
        <v>76</v>
      </c>
      <c r="H22" s="23">
        <v>480</v>
      </c>
      <c r="I22" s="23">
        <v>3</v>
      </c>
      <c r="J22" s="23">
        <v>2</v>
      </c>
      <c r="K22" s="23">
        <v>90</v>
      </c>
      <c r="L22" s="39">
        <f>H22*3</f>
        <v>1440</v>
      </c>
      <c r="M22" s="35">
        <v>2</v>
      </c>
      <c r="N22" s="35">
        <v>90</v>
      </c>
      <c r="O22" s="23">
        <f>H22*2</f>
        <v>960</v>
      </c>
      <c r="P22" s="38"/>
      <c r="Q22" s="36">
        <f t="shared" si="5"/>
        <v>1669.04</v>
      </c>
      <c r="R22" s="36">
        <f t="shared" si="6"/>
        <v>206.4</v>
      </c>
      <c r="S22" s="38">
        <f>U22/8*7</f>
        <v>1641.01</v>
      </c>
      <c r="T22" s="38">
        <f>U22/8</f>
        <v>234.43</v>
      </c>
      <c r="U22" s="38">
        <f t="shared" si="1"/>
        <v>1875.44</v>
      </c>
      <c r="V22" s="49"/>
      <c r="W22" s="51"/>
      <c r="X22" s="36"/>
      <c r="Y22" s="61"/>
    </row>
    <row r="23" s="1" customFormat="1" spans="1:25">
      <c r="A23" s="19">
        <v>20</v>
      </c>
      <c r="B23" s="20" t="s">
        <v>64</v>
      </c>
      <c r="C23" s="24" t="s">
        <v>81</v>
      </c>
      <c r="D23" s="24" t="s">
        <v>30</v>
      </c>
      <c r="E23" s="24">
        <v>35</v>
      </c>
      <c r="F23" s="22" t="s">
        <v>82</v>
      </c>
      <c r="G23" s="23" t="s">
        <v>76</v>
      </c>
      <c r="H23" s="23">
        <v>1120</v>
      </c>
      <c r="I23" s="23">
        <v>3</v>
      </c>
      <c r="J23" s="23">
        <v>2</v>
      </c>
      <c r="K23" s="23">
        <v>210</v>
      </c>
      <c r="L23" s="39">
        <f>H23*3</f>
        <v>3360</v>
      </c>
      <c r="M23" s="35">
        <v>2</v>
      </c>
      <c r="N23" s="35">
        <v>210</v>
      </c>
      <c r="O23" s="23">
        <f>H23*2</f>
        <v>2240</v>
      </c>
      <c r="P23" s="38">
        <f t="shared" si="7"/>
        <v>4648.96</v>
      </c>
      <c r="Q23" s="36">
        <f t="shared" si="5"/>
        <v>1669.04</v>
      </c>
      <c r="R23" s="36">
        <f t="shared" si="6"/>
        <v>206.4</v>
      </c>
      <c r="S23" s="38">
        <f>U23/8*7</f>
        <v>5708.85</v>
      </c>
      <c r="T23" s="38">
        <f>U23/8</f>
        <v>815.55</v>
      </c>
      <c r="U23" s="38">
        <f t="shared" si="1"/>
        <v>6524.4</v>
      </c>
      <c r="V23" s="49"/>
      <c r="W23" s="51"/>
      <c r="X23" s="36"/>
      <c r="Y23" s="61"/>
    </row>
    <row r="24" s="1" customFormat="1" spans="1:25">
      <c r="A24" s="19">
        <v>21</v>
      </c>
      <c r="B24" s="20" t="s">
        <v>64</v>
      </c>
      <c r="C24" s="24" t="s">
        <v>83</v>
      </c>
      <c r="D24" s="24" t="s">
        <v>30</v>
      </c>
      <c r="E24" s="24">
        <v>38</v>
      </c>
      <c r="F24" s="22" t="s">
        <v>84</v>
      </c>
      <c r="G24" s="23" t="s">
        <v>76</v>
      </c>
      <c r="H24" s="23">
        <v>1120</v>
      </c>
      <c r="I24" s="23">
        <v>3</v>
      </c>
      <c r="J24" s="23">
        <v>2</v>
      </c>
      <c r="K24" s="23">
        <v>210</v>
      </c>
      <c r="L24" s="39">
        <f>H24*3</f>
        <v>3360</v>
      </c>
      <c r="M24" s="35">
        <v>2</v>
      </c>
      <c r="N24" s="35">
        <v>210</v>
      </c>
      <c r="O24" s="23">
        <f>H24*2</f>
        <v>2240</v>
      </c>
      <c r="P24" s="38">
        <f t="shared" si="7"/>
        <v>4648.96</v>
      </c>
      <c r="Q24" s="36">
        <f t="shared" si="5"/>
        <v>1669.04</v>
      </c>
      <c r="R24" s="36">
        <f t="shared" si="6"/>
        <v>206.4</v>
      </c>
      <c r="S24" s="38">
        <f>U24/8*7</f>
        <v>5708.85</v>
      </c>
      <c r="T24" s="38">
        <f>U24/8</f>
        <v>815.55</v>
      </c>
      <c r="U24" s="38">
        <f t="shared" si="1"/>
        <v>6524.4</v>
      </c>
      <c r="V24" s="49"/>
      <c r="W24" s="51"/>
      <c r="X24" s="36"/>
      <c r="Y24" s="61"/>
    </row>
    <row r="25" s="1" customFormat="1" spans="1:25">
      <c r="A25" s="19">
        <v>22</v>
      </c>
      <c r="B25" s="20" t="s">
        <v>64</v>
      </c>
      <c r="C25" s="24" t="s">
        <v>85</v>
      </c>
      <c r="D25" s="24" t="s">
        <v>35</v>
      </c>
      <c r="E25" s="24">
        <v>47</v>
      </c>
      <c r="F25" s="22" t="s">
        <v>86</v>
      </c>
      <c r="G25" s="23" t="s">
        <v>76</v>
      </c>
      <c r="H25" s="23">
        <v>1120</v>
      </c>
      <c r="I25" s="23">
        <v>5</v>
      </c>
      <c r="J25" s="23">
        <v>4</v>
      </c>
      <c r="K25" s="23">
        <v>420</v>
      </c>
      <c r="L25" s="36">
        <f>H25*5</f>
        <v>5600</v>
      </c>
      <c r="M25" s="35">
        <v>0</v>
      </c>
      <c r="N25" s="35">
        <v>0</v>
      </c>
      <c r="O25" s="36">
        <v>0</v>
      </c>
      <c r="P25" s="38">
        <f t="shared" si="7"/>
        <v>4648.96</v>
      </c>
      <c r="Q25" s="36">
        <f t="shared" si="5"/>
        <v>1669.04</v>
      </c>
      <c r="R25" s="36">
        <f t="shared" si="6"/>
        <v>206.4</v>
      </c>
      <c r="S25" s="38">
        <f>U25/8*3</f>
        <v>2446.65</v>
      </c>
      <c r="T25" s="38">
        <f>U25/8*5</f>
        <v>4077.75</v>
      </c>
      <c r="U25" s="38">
        <f t="shared" si="1"/>
        <v>6524.4</v>
      </c>
      <c r="V25" s="48"/>
      <c r="W25" s="52"/>
      <c r="X25" s="36"/>
      <c r="Y25" s="61"/>
    </row>
    <row r="26" s="1" customFormat="1" spans="1:25">
      <c r="A26" s="19">
        <v>23</v>
      </c>
      <c r="B26" s="20" t="s">
        <v>87</v>
      </c>
      <c r="C26" s="21" t="s">
        <v>88</v>
      </c>
      <c r="D26" s="21" t="s">
        <v>35</v>
      </c>
      <c r="E26" s="21">
        <v>42</v>
      </c>
      <c r="F26" s="22" t="s">
        <v>86</v>
      </c>
      <c r="G26" s="23" t="s">
        <v>87</v>
      </c>
      <c r="H26" s="23">
        <v>480</v>
      </c>
      <c r="I26" s="23">
        <v>5</v>
      </c>
      <c r="J26" s="23">
        <v>4</v>
      </c>
      <c r="K26" s="23">
        <v>180</v>
      </c>
      <c r="L26" s="36">
        <f>H26*5</f>
        <v>2400</v>
      </c>
      <c r="M26" s="35">
        <v>0</v>
      </c>
      <c r="N26" s="35">
        <v>0</v>
      </c>
      <c r="O26" s="36">
        <v>0</v>
      </c>
      <c r="P26" s="38">
        <f t="shared" si="7"/>
        <v>4648.96</v>
      </c>
      <c r="Q26" s="36">
        <f t="shared" si="5"/>
        <v>1669.04</v>
      </c>
      <c r="R26" s="36">
        <f t="shared" ref="R25:R35" si="8">25.8*8</f>
        <v>206.4</v>
      </c>
      <c r="S26" s="38">
        <f>U26/8*4</f>
        <v>3262.2</v>
      </c>
      <c r="T26" s="38">
        <f>U26/8*4</f>
        <v>3262.2</v>
      </c>
      <c r="U26" s="38">
        <f t="shared" si="1"/>
        <v>6524.4</v>
      </c>
      <c r="V26" s="53">
        <f>SUM(S26:S29)</f>
        <v>8155.5</v>
      </c>
      <c r="W26" s="47">
        <f>SUM(T26:T29)</f>
        <v>17942.1</v>
      </c>
      <c r="X26" s="38">
        <f>SUM(U26:U29)</f>
        <v>26097.6</v>
      </c>
      <c r="Y26" s="60"/>
    </row>
    <row r="27" s="1" customFormat="1" spans="1:25">
      <c r="A27" s="19">
        <v>24</v>
      </c>
      <c r="B27" s="20" t="s">
        <v>87</v>
      </c>
      <c r="C27" s="22" t="s">
        <v>89</v>
      </c>
      <c r="D27" s="24" t="s">
        <v>30</v>
      </c>
      <c r="E27" s="24">
        <v>31</v>
      </c>
      <c r="F27" s="22" t="s">
        <v>90</v>
      </c>
      <c r="G27" s="23" t="s">
        <v>87</v>
      </c>
      <c r="H27" s="23">
        <v>480</v>
      </c>
      <c r="I27" s="23">
        <v>5</v>
      </c>
      <c r="J27" s="23">
        <v>4</v>
      </c>
      <c r="K27" s="23">
        <v>480</v>
      </c>
      <c r="L27" s="36">
        <f>H27*5</f>
        <v>2400</v>
      </c>
      <c r="M27" s="35">
        <v>0</v>
      </c>
      <c r="N27" s="35">
        <v>0</v>
      </c>
      <c r="O27" s="36">
        <v>0</v>
      </c>
      <c r="P27" s="38">
        <f t="shared" si="7"/>
        <v>4648.96</v>
      </c>
      <c r="Q27" s="36">
        <f t="shared" ref="Q25:Q41" si="9">208.63*8</f>
        <v>1669.04</v>
      </c>
      <c r="R27" s="36">
        <f t="shared" si="8"/>
        <v>206.4</v>
      </c>
      <c r="S27" s="38">
        <v>0</v>
      </c>
      <c r="T27" s="38">
        <f>U27</f>
        <v>6524.4</v>
      </c>
      <c r="U27" s="38">
        <f t="shared" si="1"/>
        <v>6524.4</v>
      </c>
      <c r="V27" s="54"/>
      <c r="W27" s="49"/>
      <c r="X27" s="38"/>
      <c r="Y27" s="60"/>
    </row>
    <row r="28" s="1" customFormat="1" spans="1:25">
      <c r="A28" s="19">
        <v>25</v>
      </c>
      <c r="B28" s="20" t="s">
        <v>87</v>
      </c>
      <c r="C28" s="22" t="s">
        <v>91</v>
      </c>
      <c r="D28" s="24" t="s">
        <v>35</v>
      </c>
      <c r="E28" s="24">
        <v>30</v>
      </c>
      <c r="F28" s="22" t="s">
        <v>92</v>
      </c>
      <c r="G28" s="23" t="s">
        <v>87</v>
      </c>
      <c r="H28" s="23">
        <v>480</v>
      </c>
      <c r="I28" s="23">
        <v>4</v>
      </c>
      <c r="J28" s="23">
        <v>3</v>
      </c>
      <c r="K28" s="23">
        <v>135</v>
      </c>
      <c r="L28" s="36">
        <f>H28*4</f>
        <v>1920</v>
      </c>
      <c r="M28" s="35">
        <v>1</v>
      </c>
      <c r="N28" s="35">
        <v>45</v>
      </c>
      <c r="O28" s="36">
        <v>480</v>
      </c>
      <c r="P28" s="38">
        <f t="shared" si="7"/>
        <v>4648.96</v>
      </c>
      <c r="Q28" s="36">
        <f t="shared" si="9"/>
        <v>1669.04</v>
      </c>
      <c r="R28" s="36">
        <f t="shared" si="8"/>
        <v>206.4</v>
      </c>
      <c r="S28" s="38">
        <f>U28/8*6</f>
        <v>4893.3</v>
      </c>
      <c r="T28" s="38">
        <f>U28/8*2</f>
        <v>1631.1</v>
      </c>
      <c r="U28" s="38">
        <f t="shared" si="1"/>
        <v>6524.4</v>
      </c>
      <c r="V28" s="54"/>
      <c r="W28" s="49"/>
      <c r="X28" s="38"/>
      <c r="Y28" s="60"/>
    </row>
    <row r="29" s="1" customFormat="1" spans="1:25">
      <c r="A29" s="19">
        <v>26</v>
      </c>
      <c r="B29" s="20" t="s">
        <v>87</v>
      </c>
      <c r="C29" s="22" t="s">
        <v>93</v>
      </c>
      <c r="D29" s="24" t="s">
        <v>30</v>
      </c>
      <c r="E29" s="24">
        <v>24</v>
      </c>
      <c r="F29" s="22" t="s">
        <v>94</v>
      </c>
      <c r="G29" s="23" t="s">
        <v>87</v>
      </c>
      <c r="H29" s="23">
        <v>480</v>
      </c>
      <c r="I29" s="23">
        <v>5</v>
      </c>
      <c r="J29" s="23">
        <v>4</v>
      </c>
      <c r="K29" s="23">
        <v>480</v>
      </c>
      <c r="L29" s="36">
        <f>H29*5</f>
        <v>2400</v>
      </c>
      <c r="M29" s="35">
        <v>0</v>
      </c>
      <c r="N29" s="35">
        <v>0</v>
      </c>
      <c r="O29" s="36">
        <v>0</v>
      </c>
      <c r="P29" s="38">
        <f t="shared" si="7"/>
        <v>4648.96</v>
      </c>
      <c r="Q29" s="36">
        <f t="shared" si="9"/>
        <v>1669.04</v>
      </c>
      <c r="R29" s="36">
        <f t="shared" si="8"/>
        <v>206.4</v>
      </c>
      <c r="S29" s="38">
        <v>0</v>
      </c>
      <c r="T29" s="38">
        <f>U29</f>
        <v>6524.4</v>
      </c>
      <c r="U29" s="38">
        <f t="shared" si="1"/>
        <v>6524.4</v>
      </c>
      <c r="V29" s="55"/>
      <c r="W29" s="48"/>
      <c r="X29" s="38"/>
      <c r="Y29" s="60"/>
    </row>
    <row r="30" s="1" customFormat="1" spans="1:25">
      <c r="A30" s="19">
        <v>27</v>
      </c>
      <c r="B30" s="20" t="s">
        <v>95</v>
      </c>
      <c r="C30" s="24" t="s">
        <v>96</v>
      </c>
      <c r="D30" s="24" t="s">
        <v>30</v>
      </c>
      <c r="E30" s="24">
        <v>49</v>
      </c>
      <c r="F30" s="22" t="s">
        <v>97</v>
      </c>
      <c r="G30" s="23" t="s">
        <v>95</v>
      </c>
      <c r="H30" s="23">
        <v>480</v>
      </c>
      <c r="I30" s="23">
        <v>5</v>
      </c>
      <c r="J30" s="23">
        <v>4</v>
      </c>
      <c r="K30" s="23">
        <v>480</v>
      </c>
      <c r="L30" s="36">
        <f>H30*5</f>
        <v>2400</v>
      </c>
      <c r="M30" s="35">
        <v>0</v>
      </c>
      <c r="N30" s="35">
        <v>0</v>
      </c>
      <c r="O30" s="36">
        <v>0</v>
      </c>
      <c r="P30" s="38">
        <f t="shared" si="7"/>
        <v>4648.96</v>
      </c>
      <c r="Q30" s="36">
        <f t="shared" si="9"/>
        <v>1669.04</v>
      </c>
      <c r="R30" s="36">
        <f t="shared" si="8"/>
        <v>206.4</v>
      </c>
      <c r="S30" s="38">
        <v>0</v>
      </c>
      <c r="T30" s="38">
        <f>U30</f>
        <v>6524.4</v>
      </c>
      <c r="U30" s="38">
        <f t="shared" si="1"/>
        <v>6524.4</v>
      </c>
      <c r="V30" s="38">
        <f>S30</f>
        <v>0</v>
      </c>
      <c r="W30" s="38">
        <f>T30</f>
        <v>6524.4</v>
      </c>
      <c r="X30" s="38">
        <f>U30</f>
        <v>6524.4</v>
      </c>
      <c r="Y30" s="60"/>
    </row>
    <row r="31" s="1" customFormat="1" spans="1:25">
      <c r="A31" s="19">
        <v>28</v>
      </c>
      <c r="B31" s="20" t="s">
        <v>98</v>
      </c>
      <c r="C31" s="21" t="s">
        <v>99</v>
      </c>
      <c r="D31" s="21" t="s">
        <v>30</v>
      </c>
      <c r="E31" s="21">
        <v>24</v>
      </c>
      <c r="F31" s="22" t="s">
        <v>100</v>
      </c>
      <c r="G31" s="23" t="s">
        <v>101</v>
      </c>
      <c r="H31" s="23">
        <v>480</v>
      </c>
      <c r="I31" s="23">
        <v>5</v>
      </c>
      <c r="J31" s="23">
        <v>4</v>
      </c>
      <c r="K31" s="23">
        <v>480</v>
      </c>
      <c r="L31" s="36">
        <f>H31*5</f>
        <v>2400</v>
      </c>
      <c r="M31" s="35">
        <v>0</v>
      </c>
      <c r="N31" s="35">
        <v>0</v>
      </c>
      <c r="O31" s="36">
        <v>0</v>
      </c>
      <c r="P31" s="38">
        <f>535.97*8</f>
        <v>4287.76</v>
      </c>
      <c r="Q31" s="36">
        <f t="shared" si="9"/>
        <v>1669.04</v>
      </c>
      <c r="R31" s="36">
        <f t="shared" si="8"/>
        <v>206.4</v>
      </c>
      <c r="S31" s="38">
        <v>0</v>
      </c>
      <c r="T31" s="38">
        <f>U31</f>
        <v>6163.2</v>
      </c>
      <c r="U31" s="38">
        <f t="shared" si="1"/>
        <v>6163.2</v>
      </c>
      <c r="V31" s="38">
        <f>S31</f>
        <v>0</v>
      </c>
      <c r="W31" s="38">
        <f>T31</f>
        <v>6163.2</v>
      </c>
      <c r="X31" s="38">
        <f>U31</f>
        <v>6163.2</v>
      </c>
      <c r="Y31" s="60" t="s">
        <v>102</v>
      </c>
    </row>
    <row r="32" s="2" customFormat="1" spans="1:25">
      <c r="A32" s="19">
        <v>29</v>
      </c>
      <c r="B32" s="20" t="s">
        <v>103</v>
      </c>
      <c r="C32" s="28" t="s">
        <v>104</v>
      </c>
      <c r="D32" s="28" t="s">
        <v>35</v>
      </c>
      <c r="E32" s="28">
        <v>40</v>
      </c>
      <c r="F32" s="29" t="s">
        <v>105</v>
      </c>
      <c r="G32" s="25" t="s">
        <v>103</v>
      </c>
      <c r="H32" s="25">
        <v>480</v>
      </c>
      <c r="I32" s="25">
        <v>4</v>
      </c>
      <c r="J32" s="25">
        <v>3</v>
      </c>
      <c r="K32" s="25">
        <v>135</v>
      </c>
      <c r="L32" s="40">
        <f>H32*4</f>
        <v>1920</v>
      </c>
      <c r="M32" s="41">
        <v>1</v>
      </c>
      <c r="N32" s="41">
        <v>45</v>
      </c>
      <c r="O32" s="25">
        <f>H32*1</f>
        <v>480</v>
      </c>
      <c r="P32" s="42">
        <f>581.12*8</f>
        <v>4648.96</v>
      </c>
      <c r="Q32" s="43">
        <f t="shared" si="9"/>
        <v>1669.04</v>
      </c>
      <c r="R32" s="43">
        <f t="shared" si="8"/>
        <v>206.4</v>
      </c>
      <c r="S32" s="42">
        <f>U32/8*7</f>
        <v>5708.85</v>
      </c>
      <c r="T32" s="42">
        <f>U32/8</f>
        <v>815.55</v>
      </c>
      <c r="U32" s="38">
        <f t="shared" si="1"/>
        <v>6524.4</v>
      </c>
      <c r="V32" s="56">
        <f>SUM(S32:S37)</f>
        <v>14679.9</v>
      </c>
      <c r="W32" s="56">
        <f>SUM(T32:T37)</f>
        <v>11191.95</v>
      </c>
      <c r="X32" s="42">
        <f>SUM(U32:U37)</f>
        <v>25871.85</v>
      </c>
      <c r="Y32" s="60"/>
    </row>
    <row r="33" s="2" customFormat="1" spans="1:25">
      <c r="A33" s="19">
        <v>30</v>
      </c>
      <c r="B33" s="20" t="s">
        <v>103</v>
      </c>
      <c r="C33" s="28" t="s">
        <v>106</v>
      </c>
      <c r="D33" s="28" t="s">
        <v>30</v>
      </c>
      <c r="E33" s="28">
        <v>34</v>
      </c>
      <c r="F33" s="29" t="s">
        <v>107</v>
      </c>
      <c r="G33" s="25" t="s">
        <v>103</v>
      </c>
      <c r="H33" s="25">
        <v>480</v>
      </c>
      <c r="I33" s="25">
        <v>4</v>
      </c>
      <c r="J33" s="25">
        <v>3</v>
      </c>
      <c r="K33" s="25">
        <v>135</v>
      </c>
      <c r="L33" s="25">
        <f>H33*4</f>
        <v>1920</v>
      </c>
      <c r="M33" s="41">
        <v>1</v>
      </c>
      <c r="N33" s="41">
        <v>45</v>
      </c>
      <c r="O33" s="43">
        <v>480</v>
      </c>
      <c r="P33" s="42"/>
      <c r="Q33" s="43"/>
      <c r="R33" s="43"/>
      <c r="S33" s="42"/>
      <c r="T33" s="42"/>
      <c r="U33" s="38">
        <f t="shared" si="1"/>
        <v>0</v>
      </c>
      <c r="V33" s="57"/>
      <c r="W33" s="57"/>
      <c r="X33" s="42"/>
      <c r="Y33" s="60"/>
    </row>
    <row r="34" s="2" customFormat="1" spans="1:25">
      <c r="A34" s="19">
        <v>31</v>
      </c>
      <c r="B34" s="20" t="s">
        <v>103</v>
      </c>
      <c r="C34" s="28" t="s">
        <v>108</v>
      </c>
      <c r="D34" s="28" t="s">
        <v>35</v>
      </c>
      <c r="E34" s="28">
        <v>41</v>
      </c>
      <c r="F34" s="29" t="s">
        <v>109</v>
      </c>
      <c r="G34" s="25" t="s">
        <v>103</v>
      </c>
      <c r="H34" s="25">
        <v>480</v>
      </c>
      <c r="I34" s="25">
        <v>5</v>
      </c>
      <c r="J34" s="25">
        <v>4</v>
      </c>
      <c r="K34" s="25">
        <v>180</v>
      </c>
      <c r="L34" s="43">
        <f>H34*5</f>
        <v>2400</v>
      </c>
      <c r="M34" s="41">
        <v>0</v>
      </c>
      <c r="N34" s="41">
        <v>0</v>
      </c>
      <c r="O34" s="43">
        <v>0</v>
      </c>
      <c r="P34" s="42">
        <f>581.12*8</f>
        <v>4648.96</v>
      </c>
      <c r="Q34" s="43">
        <f t="shared" si="9"/>
        <v>1669.04</v>
      </c>
      <c r="R34" s="43">
        <f t="shared" si="8"/>
        <v>206.4</v>
      </c>
      <c r="S34" s="42">
        <f>U34/8*3</f>
        <v>2446.65</v>
      </c>
      <c r="T34" s="42">
        <f>U34/8*5</f>
        <v>4077.75</v>
      </c>
      <c r="U34" s="38">
        <f t="shared" si="1"/>
        <v>6524.4</v>
      </c>
      <c r="V34" s="57"/>
      <c r="W34" s="57"/>
      <c r="X34" s="42"/>
      <c r="Y34" s="60"/>
    </row>
    <row r="35" s="2" customFormat="1" spans="1:25">
      <c r="A35" s="19">
        <v>32</v>
      </c>
      <c r="B35" s="20" t="s">
        <v>103</v>
      </c>
      <c r="C35" s="28" t="s">
        <v>110</v>
      </c>
      <c r="D35" s="28" t="s">
        <v>35</v>
      </c>
      <c r="E35" s="28">
        <v>48</v>
      </c>
      <c r="F35" s="29" t="s">
        <v>111</v>
      </c>
      <c r="G35" s="25" t="s">
        <v>103</v>
      </c>
      <c r="H35" s="25">
        <v>480</v>
      </c>
      <c r="I35" s="25">
        <v>3</v>
      </c>
      <c r="J35" s="25">
        <v>2</v>
      </c>
      <c r="K35" s="25">
        <v>90</v>
      </c>
      <c r="L35" s="43">
        <f>H35*3</f>
        <v>1440</v>
      </c>
      <c r="M35" s="41">
        <v>2</v>
      </c>
      <c r="N35" s="41">
        <v>90</v>
      </c>
      <c r="O35" s="43">
        <f>H35*2</f>
        <v>960</v>
      </c>
      <c r="P35" s="42">
        <f>581.12*8</f>
        <v>4648.96</v>
      </c>
      <c r="Q35" s="43">
        <f t="shared" si="9"/>
        <v>1669.04</v>
      </c>
      <c r="R35" s="43">
        <f t="shared" si="8"/>
        <v>206.4</v>
      </c>
      <c r="S35" s="42">
        <f>U35/8*8</f>
        <v>6524.4</v>
      </c>
      <c r="T35" s="42"/>
      <c r="U35" s="38">
        <f t="shared" si="1"/>
        <v>6524.4</v>
      </c>
      <c r="V35" s="57"/>
      <c r="W35" s="57"/>
      <c r="X35" s="42"/>
      <c r="Y35" s="60"/>
    </row>
    <row r="36" s="2" customFormat="1" spans="1:25">
      <c r="A36" s="19">
        <v>33</v>
      </c>
      <c r="B36" s="20" t="s">
        <v>103</v>
      </c>
      <c r="C36" s="28" t="s">
        <v>112</v>
      </c>
      <c r="D36" s="28"/>
      <c r="E36" s="28"/>
      <c r="F36" s="30" t="s">
        <v>113</v>
      </c>
      <c r="G36" s="25" t="s">
        <v>103</v>
      </c>
      <c r="H36" s="25">
        <v>480</v>
      </c>
      <c r="I36" s="25"/>
      <c r="J36" s="25">
        <v>1</v>
      </c>
      <c r="K36" s="25">
        <v>45</v>
      </c>
      <c r="L36" s="40"/>
      <c r="M36" s="41"/>
      <c r="N36" s="41"/>
      <c r="O36" s="25"/>
      <c r="P36" s="42">
        <f>535.97*5</f>
        <v>2679.85</v>
      </c>
      <c r="Q36" s="43">
        <f>208.63*5</f>
        <v>1043.15</v>
      </c>
      <c r="R36" s="43">
        <f>25.8*5</f>
        <v>129</v>
      </c>
      <c r="S36" s="42">
        <v>0</v>
      </c>
      <c r="T36" s="42">
        <f>U36</f>
        <v>3852</v>
      </c>
      <c r="U36" s="38">
        <f t="shared" si="1"/>
        <v>3852</v>
      </c>
      <c r="V36" s="57"/>
      <c r="W36" s="57"/>
      <c r="X36" s="42"/>
      <c r="Y36" s="60" t="s">
        <v>114</v>
      </c>
    </row>
    <row r="37" s="2" customFormat="1" spans="1:25">
      <c r="A37" s="19">
        <v>34</v>
      </c>
      <c r="B37" s="20" t="s">
        <v>103</v>
      </c>
      <c r="C37" s="28" t="s">
        <v>115</v>
      </c>
      <c r="D37" s="28"/>
      <c r="E37" s="28"/>
      <c r="F37" s="30" t="s">
        <v>116</v>
      </c>
      <c r="G37" s="25" t="s">
        <v>103</v>
      </c>
      <c r="H37" s="25"/>
      <c r="I37" s="25"/>
      <c r="J37" s="25"/>
      <c r="K37" s="25"/>
      <c r="L37" s="40"/>
      <c r="M37" s="41"/>
      <c r="N37" s="41"/>
      <c r="O37" s="25"/>
      <c r="P37" s="42">
        <f>581.12*3</f>
        <v>1743.36</v>
      </c>
      <c r="Q37" s="43">
        <f>208.63*3</f>
        <v>625.89</v>
      </c>
      <c r="R37" s="43">
        <f>25.8*3</f>
        <v>77.4</v>
      </c>
      <c r="S37" s="42">
        <v>0</v>
      </c>
      <c r="T37" s="42">
        <f>U37</f>
        <v>2446.65</v>
      </c>
      <c r="U37" s="38">
        <f t="shared" si="1"/>
        <v>2446.65</v>
      </c>
      <c r="V37" s="58"/>
      <c r="W37" s="58"/>
      <c r="X37" s="42"/>
      <c r="Y37" s="60" t="s">
        <v>69</v>
      </c>
    </row>
    <row r="38" s="1" customFormat="1" spans="1:25">
      <c r="A38" s="19">
        <v>35</v>
      </c>
      <c r="B38" s="20" t="s">
        <v>117</v>
      </c>
      <c r="C38" s="24" t="s">
        <v>118</v>
      </c>
      <c r="D38" s="24" t="s">
        <v>35</v>
      </c>
      <c r="E38" s="24">
        <v>47</v>
      </c>
      <c r="F38" s="26" t="s">
        <v>119</v>
      </c>
      <c r="G38" s="23" t="s">
        <v>120</v>
      </c>
      <c r="H38" s="23">
        <v>480</v>
      </c>
      <c r="I38" s="23">
        <v>2</v>
      </c>
      <c r="J38" s="23">
        <v>1</v>
      </c>
      <c r="K38" s="23">
        <v>45</v>
      </c>
      <c r="L38" s="36">
        <f>H38*2</f>
        <v>960</v>
      </c>
      <c r="M38" s="35">
        <v>3</v>
      </c>
      <c r="N38" s="35">
        <v>135</v>
      </c>
      <c r="O38" s="36">
        <f>H38*3</f>
        <v>1440</v>
      </c>
      <c r="P38" s="38">
        <f>581.12*8</f>
        <v>4648.96</v>
      </c>
      <c r="Q38" s="36">
        <f>208.63*8</f>
        <v>1669.04</v>
      </c>
      <c r="R38" s="36">
        <f t="shared" ref="R38:R46" si="10">25.8*8</f>
        <v>206.4</v>
      </c>
      <c r="S38" s="38">
        <f>U38/8*8</f>
        <v>6524.4</v>
      </c>
      <c r="T38" s="38"/>
      <c r="U38" s="38">
        <f t="shared" si="1"/>
        <v>6524.4</v>
      </c>
      <c r="V38" s="38">
        <f>SUM(S38:S39)</f>
        <v>13048.8</v>
      </c>
      <c r="W38" s="38">
        <f>SUM(T38:T39)</f>
        <v>0</v>
      </c>
      <c r="X38" s="38">
        <f>SUM(U38:U39)</f>
        <v>13048.8</v>
      </c>
      <c r="Y38" s="60"/>
    </row>
    <row r="39" s="1" customFormat="1" spans="1:25">
      <c r="A39" s="19">
        <v>36</v>
      </c>
      <c r="B39" s="20" t="s">
        <v>117</v>
      </c>
      <c r="C39" s="24" t="s">
        <v>121</v>
      </c>
      <c r="D39" s="24" t="s">
        <v>35</v>
      </c>
      <c r="E39" s="24">
        <v>48</v>
      </c>
      <c r="F39" s="27" t="s">
        <v>122</v>
      </c>
      <c r="G39" s="23" t="s">
        <v>120</v>
      </c>
      <c r="H39" s="23">
        <v>480</v>
      </c>
      <c r="I39" s="23">
        <v>2</v>
      </c>
      <c r="J39" s="23">
        <v>1</v>
      </c>
      <c r="K39" s="23">
        <v>45</v>
      </c>
      <c r="L39" s="36">
        <f>H39*2</f>
        <v>960</v>
      </c>
      <c r="M39" s="35">
        <v>3</v>
      </c>
      <c r="N39" s="35">
        <v>135</v>
      </c>
      <c r="O39" s="36">
        <f>H39*3</f>
        <v>1440</v>
      </c>
      <c r="P39" s="38">
        <f>581.12*8</f>
        <v>4648.96</v>
      </c>
      <c r="Q39" s="36">
        <f>208.63*8</f>
        <v>1669.04</v>
      </c>
      <c r="R39" s="36">
        <f t="shared" si="10"/>
        <v>206.4</v>
      </c>
      <c r="S39" s="38">
        <f>U39/8*8</f>
        <v>6524.4</v>
      </c>
      <c r="T39" s="38"/>
      <c r="U39" s="38">
        <f t="shared" si="1"/>
        <v>6524.4</v>
      </c>
      <c r="V39" s="38"/>
      <c r="W39" s="38"/>
      <c r="X39" s="38"/>
      <c r="Y39" s="60"/>
    </row>
    <row r="40" s="2" customFormat="1" spans="1:25">
      <c r="A40" s="19">
        <v>37</v>
      </c>
      <c r="B40" s="20" t="s">
        <v>117</v>
      </c>
      <c r="C40" s="28" t="s">
        <v>123</v>
      </c>
      <c r="D40" s="28" t="s">
        <v>30</v>
      </c>
      <c r="E40" s="28">
        <v>57</v>
      </c>
      <c r="F40" s="29" t="s">
        <v>124</v>
      </c>
      <c r="G40" s="25" t="s">
        <v>117</v>
      </c>
      <c r="H40" s="25">
        <v>480</v>
      </c>
      <c r="I40" s="25">
        <v>3</v>
      </c>
      <c r="J40" s="25">
        <v>2</v>
      </c>
      <c r="K40" s="25">
        <v>90</v>
      </c>
      <c r="L40" s="40">
        <f>H40*3</f>
        <v>1440</v>
      </c>
      <c r="M40" s="41">
        <v>2</v>
      </c>
      <c r="N40" s="41">
        <v>90</v>
      </c>
      <c r="O40" s="25">
        <f>H40*2</f>
        <v>960</v>
      </c>
      <c r="P40" s="42">
        <f>581.12*8</f>
        <v>4648.96</v>
      </c>
      <c r="Q40" s="36">
        <f>208.63*8</f>
        <v>1669.04</v>
      </c>
      <c r="R40" s="36">
        <f t="shared" si="10"/>
        <v>206.4</v>
      </c>
      <c r="S40" s="38">
        <f>U40/8*7</f>
        <v>5708.85</v>
      </c>
      <c r="T40" s="38">
        <f>U40/8</f>
        <v>815.55</v>
      </c>
      <c r="U40" s="38">
        <f t="shared" si="1"/>
        <v>6524.4</v>
      </c>
      <c r="V40" s="42">
        <f>SUM(S40:S42)</f>
        <v>17126.55</v>
      </c>
      <c r="W40" s="42">
        <f>SUM(T40:T42)</f>
        <v>2446.65</v>
      </c>
      <c r="X40" s="38">
        <f>SUM(U40:U42)</f>
        <v>19573.2</v>
      </c>
      <c r="Y40" s="60"/>
    </row>
    <row r="41" s="2" customFormat="1" spans="1:25">
      <c r="A41" s="19">
        <v>38</v>
      </c>
      <c r="B41" s="20" t="s">
        <v>117</v>
      </c>
      <c r="C41" s="28" t="s">
        <v>125</v>
      </c>
      <c r="D41" s="28" t="s">
        <v>35</v>
      </c>
      <c r="E41" s="28">
        <v>48</v>
      </c>
      <c r="F41" s="29" t="s">
        <v>122</v>
      </c>
      <c r="G41" s="25" t="s">
        <v>117</v>
      </c>
      <c r="H41" s="25">
        <v>480</v>
      </c>
      <c r="I41" s="25">
        <v>3</v>
      </c>
      <c r="J41" s="25">
        <v>2</v>
      </c>
      <c r="K41" s="25">
        <v>90</v>
      </c>
      <c r="L41" s="40">
        <f>H41*3</f>
        <v>1440</v>
      </c>
      <c r="M41" s="41">
        <v>2</v>
      </c>
      <c r="N41" s="41">
        <v>90</v>
      </c>
      <c r="O41" s="25">
        <f>H41*2</f>
        <v>960</v>
      </c>
      <c r="P41" s="42">
        <f>581.12*8</f>
        <v>4648.96</v>
      </c>
      <c r="Q41" s="43">
        <f>208.63*8</f>
        <v>1669.04</v>
      </c>
      <c r="R41" s="36">
        <f t="shared" si="10"/>
        <v>206.4</v>
      </c>
      <c r="S41" s="38">
        <f>U41/8*7</f>
        <v>5708.85</v>
      </c>
      <c r="T41" s="38">
        <f>U41/8</f>
        <v>815.55</v>
      </c>
      <c r="U41" s="38">
        <f t="shared" si="1"/>
        <v>6524.4</v>
      </c>
      <c r="V41" s="42"/>
      <c r="W41" s="42"/>
      <c r="X41" s="38"/>
      <c r="Y41" s="60"/>
    </row>
    <row r="42" s="2" customFormat="1" spans="1:25">
      <c r="A42" s="19">
        <v>39</v>
      </c>
      <c r="B42" s="20" t="s">
        <v>117</v>
      </c>
      <c r="C42" s="28" t="s">
        <v>126</v>
      </c>
      <c r="D42" s="28" t="s">
        <v>35</v>
      </c>
      <c r="E42" s="28">
        <v>32</v>
      </c>
      <c r="F42" s="30" t="s">
        <v>127</v>
      </c>
      <c r="G42" s="25" t="s">
        <v>117</v>
      </c>
      <c r="H42" s="25">
        <v>480</v>
      </c>
      <c r="I42" s="25">
        <v>3</v>
      </c>
      <c r="J42" s="25">
        <v>2</v>
      </c>
      <c r="K42" s="25">
        <v>90</v>
      </c>
      <c r="L42" s="40">
        <f>H42*3</f>
        <v>1440</v>
      </c>
      <c r="M42" s="41">
        <v>2</v>
      </c>
      <c r="N42" s="41">
        <v>90</v>
      </c>
      <c r="O42" s="25">
        <f>H42*2</f>
        <v>960</v>
      </c>
      <c r="P42" s="42">
        <f>581.12*8</f>
        <v>4648.96</v>
      </c>
      <c r="Q42" s="43">
        <f>208.63*8</f>
        <v>1669.04</v>
      </c>
      <c r="R42" s="36">
        <f t="shared" si="10"/>
        <v>206.4</v>
      </c>
      <c r="S42" s="38">
        <f>U42/8*7</f>
        <v>5708.85</v>
      </c>
      <c r="T42" s="38">
        <f>U42/8</f>
        <v>815.55</v>
      </c>
      <c r="U42" s="38">
        <f t="shared" si="1"/>
        <v>6524.4</v>
      </c>
      <c r="V42" s="42"/>
      <c r="W42" s="42"/>
      <c r="X42" s="38"/>
      <c r="Y42" s="60"/>
    </row>
    <row r="43" s="1" customFormat="1" spans="1:25">
      <c r="A43" s="19">
        <v>40</v>
      </c>
      <c r="B43" s="20" t="s">
        <v>128</v>
      </c>
      <c r="C43" s="24" t="s">
        <v>129</v>
      </c>
      <c r="D43" s="24" t="s">
        <v>35</v>
      </c>
      <c r="E43" s="24">
        <v>34</v>
      </c>
      <c r="F43" s="26" t="s">
        <v>130</v>
      </c>
      <c r="G43" s="23" t="s">
        <v>131</v>
      </c>
      <c r="H43" s="23">
        <v>1120</v>
      </c>
      <c r="I43" s="23">
        <v>2</v>
      </c>
      <c r="J43" s="23">
        <v>1</v>
      </c>
      <c r="K43" s="23">
        <v>105</v>
      </c>
      <c r="L43" s="36">
        <f>H43*2</f>
        <v>2240</v>
      </c>
      <c r="M43" s="35">
        <v>3</v>
      </c>
      <c r="N43" s="35">
        <v>315</v>
      </c>
      <c r="O43" s="36">
        <f>H43*3</f>
        <v>3360</v>
      </c>
      <c r="P43" s="38"/>
      <c r="Q43" s="38"/>
      <c r="R43" s="38"/>
      <c r="S43" s="38"/>
      <c r="T43" s="38"/>
      <c r="U43" s="36"/>
      <c r="V43" s="38">
        <f>SUM(S43:S45)</f>
        <v>13048.8</v>
      </c>
      <c r="W43" s="38">
        <f>SUM(T43:T45)</f>
        <v>0</v>
      </c>
      <c r="X43" s="38">
        <f>SUM(U43:U45)</f>
        <v>13048.8</v>
      </c>
      <c r="Y43" s="59" t="s">
        <v>32</v>
      </c>
    </row>
    <row r="44" s="1" customFormat="1" spans="1:25">
      <c r="A44" s="19">
        <v>41</v>
      </c>
      <c r="B44" s="20" t="s">
        <v>128</v>
      </c>
      <c r="C44" s="24" t="s">
        <v>132</v>
      </c>
      <c r="D44" s="24" t="s">
        <v>35</v>
      </c>
      <c r="E44" s="24">
        <v>40</v>
      </c>
      <c r="F44" s="22" t="s">
        <v>133</v>
      </c>
      <c r="G44" s="23" t="s">
        <v>131</v>
      </c>
      <c r="H44" s="23">
        <v>1120</v>
      </c>
      <c r="I44" s="23">
        <v>2</v>
      </c>
      <c r="J44" s="23">
        <v>1</v>
      </c>
      <c r="K44" s="23">
        <v>105</v>
      </c>
      <c r="L44" s="36">
        <f>H44*2</f>
        <v>2240</v>
      </c>
      <c r="M44" s="35">
        <v>3</v>
      </c>
      <c r="N44" s="35">
        <v>315</v>
      </c>
      <c r="O44" s="36">
        <f>H44*3</f>
        <v>3360</v>
      </c>
      <c r="P44" s="38">
        <f>581.12*8</f>
        <v>4648.96</v>
      </c>
      <c r="Q44" s="36">
        <f>208.63*8</f>
        <v>1669.04</v>
      </c>
      <c r="R44" s="36">
        <f t="shared" si="10"/>
        <v>206.4</v>
      </c>
      <c r="S44" s="38">
        <f>U44/8*8</f>
        <v>6524.4</v>
      </c>
      <c r="T44" s="38"/>
      <c r="U44" s="36">
        <f>SUM(P44:R44)</f>
        <v>6524.4</v>
      </c>
      <c r="V44" s="38"/>
      <c r="W44" s="38"/>
      <c r="X44" s="38"/>
      <c r="Y44" s="60"/>
    </row>
    <row r="45" s="1" customFormat="1" spans="1:25">
      <c r="A45" s="19">
        <v>42</v>
      </c>
      <c r="B45" s="20" t="s">
        <v>128</v>
      </c>
      <c r="C45" s="24" t="s">
        <v>134</v>
      </c>
      <c r="D45" s="24" t="s">
        <v>35</v>
      </c>
      <c r="E45" s="24">
        <v>46</v>
      </c>
      <c r="F45" s="26" t="s">
        <v>135</v>
      </c>
      <c r="G45" s="23" t="s">
        <v>131</v>
      </c>
      <c r="H45" s="23">
        <v>1120</v>
      </c>
      <c r="I45" s="23">
        <v>2</v>
      </c>
      <c r="J45" s="23">
        <v>1</v>
      </c>
      <c r="K45" s="23">
        <v>105</v>
      </c>
      <c r="L45" s="36">
        <f>H45*2</f>
        <v>2240</v>
      </c>
      <c r="M45" s="35">
        <v>3</v>
      </c>
      <c r="N45" s="35">
        <v>315</v>
      </c>
      <c r="O45" s="36">
        <f>H45*3</f>
        <v>3360</v>
      </c>
      <c r="P45" s="38">
        <f>581.12*8</f>
        <v>4648.96</v>
      </c>
      <c r="Q45" s="36">
        <f>208.63*8</f>
        <v>1669.04</v>
      </c>
      <c r="R45" s="36">
        <f t="shared" si="10"/>
        <v>206.4</v>
      </c>
      <c r="S45" s="38">
        <f>U45/8*8</f>
        <v>6524.4</v>
      </c>
      <c r="T45" s="38"/>
      <c r="U45" s="36">
        <f>SUM(P45:R45)</f>
        <v>6524.4</v>
      </c>
      <c r="V45" s="38"/>
      <c r="W45" s="38"/>
      <c r="X45" s="38"/>
      <c r="Y45" s="60"/>
    </row>
    <row r="46" s="1" customFormat="1" spans="1:25">
      <c r="A46" s="19">
        <v>43</v>
      </c>
      <c r="B46" s="20" t="s">
        <v>128</v>
      </c>
      <c r="C46" s="24" t="s">
        <v>136</v>
      </c>
      <c r="D46" s="24" t="s">
        <v>30</v>
      </c>
      <c r="E46" s="24">
        <v>50</v>
      </c>
      <c r="F46" s="26" t="s">
        <v>137</v>
      </c>
      <c r="G46" s="23" t="s">
        <v>138</v>
      </c>
      <c r="H46" s="23">
        <v>1120</v>
      </c>
      <c r="I46" s="23">
        <v>3</v>
      </c>
      <c r="J46" s="23">
        <v>2</v>
      </c>
      <c r="K46" s="23">
        <v>210</v>
      </c>
      <c r="L46" s="39">
        <f>H46*3</f>
        <v>3360</v>
      </c>
      <c r="M46" s="35">
        <v>2</v>
      </c>
      <c r="N46" s="35">
        <v>210</v>
      </c>
      <c r="O46" s="23">
        <f>H46*2</f>
        <v>2240</v>
      </c>
      <c r="P46" s="38">
        <f>581.12*8</f>
        <v>4648.96</v>
      </c>
      <c r="Q46" s="36">
        <f>208.63*8</f>
        <v>1669.04</v>
      </c>
      <c r="R46" s="36">
        <f t="shared" si="10"/>
        <v>206.4</v>
      </c>
      <c r="S46" s="38">
        <f>U46/8*7</f>
        <v>5708.85</v>
      </c>
      <c r="T46" s="38">
        <f>U46/8</f>
        <v>815.55</v>
      </c>
      <c r="U46" s="36">
        <f>SUM(P46:R46)</f>
        <v>6524.4</v>
      </c>
      <c r="V46" s="38">
        <f>SUM(S46:S48)</f>
        <v>5708.85</v>
      </c>
      <c r="W46" s="38">
        <f>SUM(T46:T48)</f>
        <v>5573.4</v>
      </c>
      <c r="X46" s="38">
        <f>SUM(U46:U48)</f>
        <v>11282.25</v>
      </c>
      <c r="Y46" s="60"/>
    </row>
    <row r="47" s="1" customFormat="1" spans="1:25">
      <c r="A47" s="19">
        <v>44</v>
      </c>
      <c r="B47" s="20" t="s">
        <v>128</v>
      </c>
      <c r="C47" s="24" t="s">
        <v>139</v>
      </c>
      <c r="D47" s="24"/>
      <c r="E47" s="24">
        <v>60</v>
      </c>
      <c r="F47" s="26" t="s">
        <v>140</v>
      </c>
      <c r="G47" s="23" t="s">
        <v>138</v>
      </c>
      <c r="H47" s="23"/>
      <c r="I47" s="23"/>
      <c r="J47" s="23"/>
      <c r="K47" s="23"/>
      <c r="L47" s="39"/>
      <c r="M47" s="35"/>
      <c r="N47" s="35"/>
      <c r="O47" s="23"/>
      <c r="P47" s="38">
        <f>581.12*3</f>
        <v>1743.36</v>
      </c>
      <c r="Q47" s="36">
        <f>208.63*3</f>
        <v>625.89</v>
      </c>
      <c r="R47" s="36">
        <f>25.8*3</f>
        <v>77.4</v>
      </c>
      <c r="S47" s="38">
        <v>0</v>
      </c>
      <c r="T47" s="38">
        <f>U47</f>
        <v>2446.65</v>
      </c>
      <c r="U47" s="36">
        <f>SUM(P47:R47)</f>
        <v>2446.65</v>
      </c>
      <c r="V47" s="38"/>
      <c r="W47" s="38"/>
      <c r="X47" s="38"/>
      <c r="Y47" s="60" t="s">
        <v>141</v>
      </c>
    </row>
    <row r="48" s="1" customFormat="1" spans="1:25">
      <c r="A48" s="19">
        <v>45</v>
      </c>
      <c r="B48" s="20" t="s">
        <v>128</v>
      </c>
      <c r="C48" s="24" t="s">
        <v>142</v>
      </c>
      <c r="D48" s="24"/>
      <c r="E48" s="24">
        <v>50</v>
      </c>
      <c r="F48" s="26" t="s">
        <v>143</v>
      </c>
      <c r="G48" s="23" t="s">
        <v>138</v>
      </c>
      <c r="H48" s="23"/>
      <c r="I48" s="23"/>
      <c r="J48" s="23"/>
      <c r="K48" s="23"/>
      <c r="L48" s="39"/>
      <c r="M48" s="35"/>
      <c r="N48" s="35"/>
      <c r="O48" s="23"/>
      <c r="P48" s="38">
        <f>535.97*3</f>
        <v>1607.91</v>
      </c>
      <c r="Q48" s="36">
        <f>208.63*3</f>
        <v>625.89</v>
      </c>
      <c r="R48" s="36">
        <f>25.8*3</f>
        <v>77.4</v>
      </c>
      <c r="S48" s="38">
        <v>0</v>
      </c>
      <c r="T48" s="38">
        <f>U48</f>
        <v>2311.2</v>
      </c>
      <c r="U48" s="36">
        <f>SUM(P48:R48)</f>
        <v>2311.2</v>
      </c>
      <c r="V48" s="38"/>
      <c r="W48" s="38"/>
      <c r="X48" s="38"/>
      <c r="Y48" s="60" t="s">
        <v>141</v>
      </c>
    </row>
    <row r="49" s="1" customFormat="1" spans="1:25">
      <c r="A49" s="19">
        <v>46</v>
      </c>
      <c r="B49" s="20" t="s">
        <v>128</v>
      </c>
      <c r="C49" s="24" t="s">
        <v>144</v>
      </c>
      <c r="D49" s="24" t="s">
        <v>30</v>
      </c>
      <c r="E49" s="24">
        <v>35</v>
      </c>
      <c r="F49" s="26" t="s">
        <v>145</v>
      </c>
      <c r="G49" s="23" t="s">
        <v>128</v>
      </c>
      <c r="H49" s="23">
        <v>1120</v>
      </c>
      <c r="I49" s="23">
        <v>5</v>
      </c>
      <c r="J49" s="23">
        <v>4</v>
      </c>
      <c r="K49" s="23">
        <v>420</v>
      </c>
      <c r="L49" s="36">
        <f t="shared" ref="L49:L54" si="11">H49*5</f>
        <v>5600</v>
      </c>
      <c r="M49" s="35">
        <v>0</v>
      </c>
      <c r="N49" s="35">
        <v>0</v>
      </c>
      <c r="O49" s="36">
        <v>0</v>
      </c>
      <c r="P49" s="37"/>
      <c r="Q49" s="37"/>
      <c r="R49" s="37"/>
      <c r="S49" s="38"/>
      <c r="T49" s="38"/>
      <c r="U49" s="38"/>
      <c r="V49" s="38">
        <f>SUM(S49:S95)</f>
        <v>147143.03</v>
      </c>
      <c r="W49" s="38">
        <f>SUM(T49:T95)</f>
        <v>112561.51</v>
      </c>
      <c r="X49" s="38">
        <f>SUM(U49:U95)</f>
        <v>259704.54</v>
      </c>
      <c r="Y49" s="59" t="s">
        <v>32</v>
      </c>
    </row>
    <row r="50" s="1" customFormat="1" spans="1:25">
      <c r="A50" s="19">
        <v>47</v>
      </c>
      <c r="B50" s="20" t="s">
        <v>128</v>
      </c>
      <c r="C50" s="24" t="s">
        <v>146</v>
      </c>
      <c r="D50" s="24" t="s">
        <v>30</v>
      </c>
      <c r="E50" s="24">
        <v>29</v>
      </c>
      <c r="F50" s="26" t="s">
        <v>60</v>
      </c>
      <c r="G50" s="23" t="s">
        <v>128</v>
      </c>
      <c r="H50" s="23">
        <v>1120</v>
      </c>
      <c r="I50" s="23">
        <v>5</v>
      </c>
      <c r="J50" s="23">
        <v>4</v>
      </c>
      <c r="K50" s="23">
        <v>420</v>
      </c>
      <c r="L50" s="36">
        <f t="shared" si="11"/>
        <v>5600</v>
      </c>
      <c r="M50" s="35">
        <v>0</v>
      </c>
      <c r="N50" s="35">
        <v>0</v>
      </c>
      <c r="O50" s="36">
        <v>0</v>
      </c>
      <c r="P50" s="37"/>
      <c r="Q50" s="37"/>
      <c r="R50" s="37"/>
      <c r="S50" s="38"/>
      <c r="T50" s="38"/>
      <c r="U50" s="38"/>
      <c r="V50" s="38"/>
      <c r="W50" s="38"/>
      <c r="X50" s="38"/>
      <c r="Y50" s="59" t="s">
        <v>32</v>
      </c>
    </row>
    <row r="51" s="1" customFormat="1" spans="1:25">
      <c r="A51" s="19">
        <v>48</v>
      </c>
      <c r="B51" s="20" t="s">
        <v>128</v>
      </c>
      <c r="C51" s="24" t="s">
        <v>147</v>
      </c>
      <c r="D51" s="24" t="s">
        <v>30</v>
      </c>
      <c r="E51" s="24">
        <v>57</v>
      </c>
      <c r="F51" s="26" t="s">
        <v>148</v>
      </c>
      <c r="G51" s="23" t="s">
        <v>149</v>
      </c>
      <c r="H51" s="23">
        <v>1120</v>
      </c>
      <c r="I51" s="23">
        <v>5</v>
      </c>
      <c r="J51" s="23">
        <v>4</v>
      </c>
      <c r="K51" s="23">
        <v>420</v>
      </c>
      <c r="L51" s="36">
        <f t="shared" si="11"/>
        <v>5600</v>
      </c>
      <c r="M51" s="35">
        <v>0</v>
      </c>
      <c r="N51" s="35">
        <v>0</v>
      </c>
      <c r="O51" s="36">
        <v>0</v>
      </c>
      <c r="P51" s="38">
        <f t="shared" ref="P51:P60" si="12">535.97*8</f>
        <v>4287.76</v>
      </c>
      <c r="Q51" s="36">
        <f t="shared" ref="Q51:Q60" si="13">208.63*8</f>
        <v>1669.04</v>
      </c>
      <c r="R51" s="36">
        <f t="shared" ref="R51:R60" si="14">25.8*8</f>
        <v>206.4</v>
      </c>
      <c r="S51" s="38">
        <f>U51/8*4</f>
        <v>3081.6</v>
      </c>
      <c r="T51" s="38">
        <f>U51/8*4</f>
        <v>3081.6</v>
      </c>
      <c r="U51" s="42">
        <f>SUM(P51:R51)</f>
        <v>6163.2</v>
      </c>
      <c r="V51" s="38"/>
      <c r="W51" s="38"/>
      <c r="X51" s="38"/>
      <c r="Y51" s="60" t="s">
        <v>102</v>
      </c>
    </row>
    <row r="52" s="1" customFormat="1" spans="1:25">
      <c r="A52" s="19">
        <v>49</v>
      </c>
      <c r="B52" s="20" t="s">
        <v>128</v>
      </c>
      <c r="C52" s="24" t="s">
        <v>150</v>
      </c>
      <c r="D52" s="24" t="s">
        <v>35</v>
      </c>
      <c r="E52" s="24">
        <v>47</v>
      </c>
      <c r="F52" s="26" t="s">
        <v>151</v>
      </c>
      <c r="G52" s="23" t="s">
        <v>149</v>
      </c>
      <c r="H52" s="23">
        <v>1120</v>
      </c>
      <c r="I52" s="23">
        <v>5</v>
      </c>
      <c r="J52" s="23">
        <v>4</v>
      </c>
      <c r="K52" s="23">
        <v>420</v>
      </c>
      <c r="L52" s="36">
        <f t="shared" si="11"/>
        <v>5600</v>
      </c>
      <c r="M52" s="35">
        <v>0</v>
      </c>
      <c r="N52" s="35">
        <v>0</v>
      </c>
      <c r="O52" s="36">
        <v>0</v>
      </c>
      <c r="P52" s="38">
        <f t="shared" si="12"/>
        <v>4287.76</v>
      </c>
      <c r="Q52" s="36">
        <f t="shared" si="13"/>
        <v>1669.04</v>
      </c>
      <c r="R52" s="36">
        <f t="shared" si="14"/>
        <v>206.4</v>
      </c>
      <c r="S52" s="38">
        <v>0</v>
      </c>
      <c r="T52" s="38">
        <f>U52</f>
        <v>6163.2</v>
      </c>
      <c r="U52" s="42">
        <f t="shared" ref="U52:U60" si="15">SUM(P52:R52)</f>
        <v>6163.2</v>
      </c>
      <c r="V52" s="38"/>
      <c r="W52" s="38"/>
      <c r="X52" s="38"/>
      <c r="Y52" s="60" t="s">
        <v>102</v>
      </c>
    </row>
    <row r="53" s="1" customFormat="1" ht="13" customHeight="1" spans="1:25">
      <c r="A53" s="19">
        <v>50</v>
      </c>
      <c r="B53" s="20" t="s">
        <v>128</v>
      </c>
      <c r="C53" s="24" t="s">
        <v>152</v>
      </c>
      <c r="D53" s="24" t="s">
        <v>35</v>
      </c>
      <c r="E53" s="24">
        <v>39</v>
      </c>
      <c r="F53" s="26" t="s">
        <v>78</v>
      </c>
      <c r="G53" s="23" t="s">
        <v>149</v>
      </c>
      <c r="H53" s="23">
        <v>1120</v>
      </c>
      <c r="I53" s="23">
        <v>5</v>
      </c>
      <c r="J53" s="23">
        <v>4</v>
      </c>
      <c r="K53" s="23">
        <v>420</v>
      </c>
      <c r="L53" s="36">
        <f t="shared" si="11"/>
        <v>5600</v>
      </c>
      <c r="M53" s="35">
        <v>0</v>
      </c>
      <c r="N53" s="35">
        <v>0</v>
      </c>
      <c r="O53" s="36">
        <v>0</v>
      </c>
      <c r="P53" s="38">
        <f t="shared" si="12"/>
        <v>4287.76</v>
      </c>
      <c r="Q53" s="36">
        <f t="shared" si="13"/>
        <v>1669.04</v>
      </c>
      <c r="R53" s="36">
        <f t="shared" si="14"/>
        <v>206.4</v>
      </c>
      <c r="S53" s="38">
        <f>U53/8*3</f>
        <v>2311.2</v>
      </c>
      <c r="T53" s="38">
        <f>U53/8*5</f>
        <v>3852</v>
      </c>
      <c r="U53" s="42">
        <f t="shared" si="15"/>
        <v>6163.2</v>
      </c>
      <c r="V53" s="38"/>
      <c r="W53" s="38"/>
      <c r="X53" s="38"/>
      <c r="Y53" s="60" t="s">
        <v>102</v>
      </c>
    </row>
    <row r="54" s="1" customFormat="1" spans="1:25">
      <c r="A54" s="19">
        <v>51</v>
      </c>
      <c r="B54" s="20" t="s">
        <v>128</v>
      </c>
      <c r="C54" s="24" t="s">
        <v>153</v>
      </c>
      <c r="D54" s="24" t="s">
        <v>35</v>
      </c>
      <c r="E54" s="24">
        <v>48</v>
      </c>
      <c r="F54" s="26" t="s">
        <v>119</v>
      </c>
      <c r="G54" s="23" t="s">
        <v>154</v>
      </c>
      <c r="H54" s="23">
        <v>1120</v>
      </c>
      <c r="I54" s="23">
        <v>5</v>
      </c>
      <c r="J54" s="23">
        <v>4</v>
      </c>
      <c r="K54" s="23">
        <v>420</v>
      </c>
      <c r="L54" s="36">
        <f t="shared" si="11"/>
        <v>5600</v>
      </c>
      <c r="M54" s="35">
        <v>0</v>
      </c>
      <c r="N54" s="35">
        <v>0</v>
      </c>
      <c r="O54" s="36">
        <v>0</v>
      </c>
      <c r="P54" s="38">
        <f>581.12*8</f>
        <v>4648.96</v>
      </c>
      <c r="Q54" s="36">
        <f t="shared" si="13"/>
        <v>1669.04</v>
      </c>
      <c r="R54" s="36">
        <f t="shared" si="14"/>
        <v>206.4</v>
      </c>
      <c r="S54" s="38">
        <v>0</v>
      </c>
      <c r="T54" s="38">
        <f>U54</f>
        <v>6524.4</v>
      </c>
      <c r="U54" s="42">
        <f t="shared" si="15"/>
        <v>6524.4</v>
      </c>
      <c r="V54" s="38"/>
      <c r="W54" s="38"/>
      <c r="X54" s="38"/>
      <c r="Y54" s="60"/>
    </row>
    <row r="55" s="1" customFormat="1" spans="1:25">
      <c r="A55" s="19">
        <v>52</v>
      </c>
      <c r="B55" s="20" t="s">
        <v>128</v>
      </c>
      <c r="C55" s="24" t="s">
        <v>155</v>
      </c>
      <c r="D55" s="24" t="s">
        <v>35</v>
      </c>
      <c r="E55" s="24">
        <v>39</v>
      </c>
      <c r="F55" s="26" t="s">
        <v>156</v>
      </c>
      <c r="G55" s="23" t="s">
        <v>157</v>
      </c>
      <c r="H55" s="23">
        <v>480</v>
      </c>
      <c r="I55" s="23">
        <v>2</v>
      </c>
      <c r="J55" s="23">
        <v>1</v>
      </c>
      <c r="K55" s="23">
        <v>45</v>
      </c>
      <c r="L55" s="36">
        <f t="shared" ref="L55:L60" si="16">H55*2</f>
        <v>960</v>
      </c>
      <c r="M55" s="35">
        <v>3</v>
      </c>
      <c r="N55" s="35">
        <v>135</v>
      </c>
      <c r="O55" s="36">
        <f t="shared" ref="O55:O60" si="17">H55*3</f>
        <v>1440</v>
      </c>
      <c r="P55" s="38">
        <f t="shared" si="12"/>
        <v>4287.76</v>
      </c>
      <c r="Q55" s="36">
        <f t="shared" si="13"/>
        <v>1669.04</v>
      </c>
      <c r="R55" s="36">
        <f t="shared" si="14"/>
        <v>206.4</v>
      </c>
      <c r="S55" s="38">
        <f t="shared" ref="S55:S60" si="18">U55/8*8</f>
        <v>6163.2</v>
      </c>
      <c r="T55" s="38"/>
      <c r="U55" s="42">
        <f t="shared" si="15"/>
        <v>6163.2</v>
      </c>
      <c r="V55" s="38"/>
      <c r="W55" s="38"/>
      <c r="X55" s="38"/>
      <c r="Y55" s="60" t="s">
        <v>102</v>
      </c>
    </row>
    <row r="56" s="1" customFormat="1" spans="1:25">
      <c r="A56" s="19">
        <v>53</v>
      </c>
      <c r="B56" s="20" t="s">
        <v>128</v>
      </c>
      <c r="C56" s="24" t="s">
        <v>158</v>
      </c>
      <c r="D56" s="24" t="s">
        <v>35</v>
      </c>
      <c r="E56" s="24">
        <v>47</v>
      </c>
      <c r="F56" s="26" t="s">
        <v>159</v>
      </c>
      <c r="G56" s="23" t="s">
        <v>157</v>
      </c>
      <c r="H56" s="23">
        <v>1120</v>
      </c>
      <c r="I56" s="23">
        <v>2</v>
      </c>
      <c r="J56" s="23">
        <v>1</v>
      </c>
      <c r="K56" s="23">
        <v>105</v>
      </c>
      <c r="L56" s="36">
        <f t="shared" si="16"/>
        <v>2240</v>
      </c>
      <c r="M56" s="35">
        <v>3</v>
      </c>
      <c r="N56" s="35">
        <v>0</v>
      </c>
      <c r="O56" s="36">
        <f t="shared" si="17"/>
        <v>3360</v>
      </c>
      <c r="P56" s="38">
        <f t="shared" si="12"/>
        <v>4287.76</v>
      </c>
      <c r="Q56" s="36">
        <f t="shared" si="13"/>
        <v>1669.04</v>
      </c>
      <c r="R56" s="36">
        <f t="shared" si="14"/>
        <v>206.4</v>
      </c>
      <c r="S56" s="38">
        <f t="shared" si="18"/>
        <v>6163.2</v>
      </c>
      <c r="T56" s="38"/>
      <c r="U56" s="42">
        <f t="shared" si="15"/>
        <v>6163.2</v>
      </c>
      <c r="V56" s="38"/>
      <c r="W56" s="38"/>
      <c r="X56" s="38"/>
      <c r="Y56" s="60" t="s">
        <v>102</v>
      </c>
    </row>
    <row r="57" s="1" customFormat="1" spans="1:25">
      <c r="A57" s="19">
        <v>54</v>
      </c>
      <c r="B57" s="20" t="s">
        <v>128</v>
      </c>
      <c r="C57" s="24" t="s">
        <v>160</v>
      </c>
      <c r="D57" s="24" t="s">
        <v>30</v>
      </c>
      <c r="E57" s="24">
        <v>32</v>
      </c>
      <c r="F57" s="26" t="s">
        <v>161</v>
      </c>
      <c r="G57" s="23" t="s">
        <v>157</v>
      </c>
      <c r="H57" s="23">
        <v>1120</v>
      </c>
      <c r="I57" s="23">
        <v>2</v>
      </c>
      <c r="J57" s="23">
        <v>1</v>
      </c>
      <c r="K57" s="23">
        <v>105</v>
      </c>
      <c r="L57" s="36">
        <f t="shared" si="16"/>
        <v>2240</v>
      </c>
      <c r="M57" s="35">
        <v>3</v>
      </c>
      <c r="N57" s="35">
        <v>315</v>
      </c>
      <c r="O57" s="36">
        <f t="shared" si="17"/>
        <v>3360</v>
      </c>
      <c r="P57" s="38">
        <f t="shared" si="12"/>
        <v>4287.76</v>
      </c>
      <c r="Q57" s="36">
        <f t="shared" si="13"/>
        <v>1669.04</v>
      </c>
      <c r="R57" s="36">
        <f t="shared" si="14"/>
        <v>206.4</v>
      </c>
      <c r="S57" s="38">
        <f t="shared" si="18"/>
        <v>6163.2</v>
      </c>
      <c r="T57" s="38"/>
      <c r="U57" s="42">
        <f t="shared" si="15"/>
        <v>6163.2</v>
      </c>
      <c r="V57" s="38"/>
      <c r="W57" s="38"/>
      <c r="X57" s="38"/>
      <c r="Y57" s="60" t="s">
        <v>102</v>
      </c>
    </row>
    <row r="58" s="1" customFormat="1" spans="1:25">
      <c r="A58" s="19">
        <v>55</v>
      </c>
      <c r="B58" s="20" t="s">
        <v>128</v>
      </c>
      <c r="C58" s="24" t="s">
        <v>162</v>
      </c>
      <c r="D58" s="24" t="s">
        <v>30</v>
      </c>
      <c r="E58" s="24">
        <v>40</v>
      </c>
      <c r="F58" s="26" t="s">
        <v>163</v>
      </c>
      <c r="G58" s="23" t="s">
        <v>157</v>
      </c>
      <c r="H58" s="23">
        <v>1120</v>
      </c>
      <c r="I58" s="23">
        <v>2</v>
      </c>
      <c r="J58" s="23">
        <v>1</v>
      </c>
      <c r="K58" s="23">
        <v>105</v>
      </c>
      <c r="L58" s="36">
        <f t="shared" si="16"/>
        <v>2240</v>
      </c>
      <c r="M58" s="35">
        <v>3</v>
      </c>
      <c r="N58" s="35">
        <v>315</v>
      </c>
      <c r="O58" s="36">
        <f t="shared" si="17"/>
        <v>3360</v>
      </c>
      <c r="P58" s="38">
        <f t="shared" si="12"/>
        <v>4287.76</v>
      </c>
      <c r="Q58" s="36">
        <f t="shared" si="13"/>
        <v>1669.04</v>
      </c>
      <c r="R58" s="36">
        <f t="shared" si="14"/>
        <v>206.4</v>
      </c>
      <c r="S58" s="38">
        <f t="shared" si="18"/>
        <v>6163.2</v>
      </c>
      <c r="T58" s="38"/>
      <c r="U58" s="42">
        <f t="shared" si="15"/>
        <v>6163.2</v>
      </c>
      <c r="V58" s="38"/>
      <c r="W58" s="38"/>
      <c r="X58" s="38"/>
      <c r="Y58" s="60" t="s">
        <v>102</v>
      </c>
    </row>
    <row r="59" s="1" customFormat="1" spans="1:25">
      <c r="A59" s="19">
        <v>56</v>
      </c>
      <c r="B59" s="20" t="s">
        <v>128</v>
      </c>
      <c r="C59" s="24" t="s">
        <v>164</v>
      </c>
      <c r="D59" s="24" t="s">
        <v>30</v>
      </c>
      <c r="E59" s="24">
        <v>59</v>
      </c>
      <c r="F59" s="26" t="s">
        <v>165</v>
      </c>
      <c r="G59" s="23" t="s">
        <v>157</v>
      </c>
      <c r="H59" s="23">
        <v>1120</v>
      </c>
      <c r="I59" s="23">
        <v>2</v>
      </c>
      <c r="J59" s="23">
        <v>1</v>
      </c>
      <c r="K59" s="23">
        <v>105</v>
      </c>
      <c r="L59" s="36">
        <f t="shared" si="16"/>
        <v>2240</v>
      </c>
      <c r="M59" s="35">
        <v>3</v>
      </c>
      <c r="N59" s="35">
        <v>315</v>
      </c>
      <c r="O59" s="36">
        <f t="shared" si="17"/>
        <v>3360</v>
      </c>
      <c r="P59" s="38">
        <f t="shared" si="12"/>
        <v>4287.76</v>
      </c>
      <c r="Q59" s="36">
        <f t="shared" si="13"/>
        <v>1669.04</v>
      </c>
      <c r="R59" s="36">
        <f t="shared" si="14"/>
        <v>206.4</v>
      </c>
      <c r="S59" s="38">
        <f t="shared" si="18"/>
        <v>6163.2</v>
      </c>
      <c r="T59" s="38"/>
      <c r="U59" s="42">
        <f t="shared" si="15"/>
        <v>6163.2</v>
      </c>
      <c r="V59" s="38"/>
      <c r="W59" s="38"/>
      <c r="X59" s="38"/>
      <c r="Y59" s="60" t="s">
        <v>102</v>
      </c>
    </row>
    <row r="60" s="1" customFormat="1" spans="1:25">
      <c r="A60" s="19">
        <v>57</v>
      </c>
      <c r="B60" s="20" t="s">
        <v>128</v>
      </c>
      <c r="C60" s="24" t="s">
        <v>166</v>
      </c>
      <c r="D60" s="24" t="s">
        <v>30</v>
      </c>
      <c r="E60" s="24">
        <v>49</v>
      </c>
      <c r="F60" s="26" t="s">
        <v>167</v>
      </c>
      <c r="G60" s="23" t="s">
        <v>157</v>
      </c>
      <c r="H60" s="23">
        <v>1120</v>
      </c>
      <c r="I60" s="23">
        <v>2</v>
      </c>
      <c r="J60" s="23">
        <v>1</v>
      </c>
      <c r="K60" s="23">
        <v>105</v>
      </c>
      <c r="L60" s="36">
        <f t="shared" si="16"/>
        <v>2240</v>
      </c>
      <c r="M60" s="35">
        <v>3</v>
      </c>
      <c r="N60" s="35">
        <v>315</v>
      </c>
      <c r="O60" s="36">
        <f t="shared" si="17"/>
        <v>3360</v>
      </c>
      <c r="P60" s="38">
        <f t="shared" si="12"/>
        <v>4287.76</v>
      </c>
      <c r="Q60" s="36">
        <f t="shared" si="13"/>
        <v>1669.04</v>
      </c>
      <c r="R60" s="36">
        <f t="shared" si="14"/>
        <v>206.4</v>
      </c>
      <c r="S60" s="38">
        <f t="shared" si="18"/>
        <v>6163.2</v>
      </c>
      <c r="T60" s="38"/>
      <c r="U60" s="42">
        <f t="shared" si="15"/>
        <v>6163.2</v>
      </c>
      <c r="V60" s="38"/>
      <c r="W60" s="38"/>
      <c r="X60" s="38"/>
      <c r="Y60" s="60" t="s">
        <v>102</v>
      </c>
    </row>
    <row r="61" s="1" customFormat="1" spans="1:25">
      <c r="A61" s="19">
        <v>58</v>
      </c>
      <c r="B61" s="20" t="s">
        <v>128</v>
      </c>
      <c r="C61" s="24" t="s">
        <v>168</v>
      </c>
      <c r="D61" s="24" t="s">
        <v>30</v>
      </c>
      <c r="E61" s="24">
        <v>60</v>
      </c>
      <c r="F61" s="26" t="s">
        <v>169</v>
      </c>
      <c r="G61" s="23" t="s">
        <v>170</v>
      </c>
      <c r="H61" s="23">
        <v>1120</v>
      </c>
      <c r="I61" s="23">
        <v>5</v>
      </c>
      <c r="J61" s="23">
        <v>4</v>
      </c>
      <c r="K61" s="23">
        <v>420</v>
      </c>
      <c r="L61" s="36">
        <f>H61*3</f>
        <v>3360</v>
      </c>
      <c r="M61" s="35">
        <v>0</v>
      </c>
      <c r="N61" s="35">
        <v>0</v>
      </c>
      <c r="O61" s="36">
        <v>0</v>
      </c>
      <c r="P61" s="38"/>
      <c r="Q61" s="36"/>
      <c r="R61" s="36"/>
      <c r="S61" s="38"/>
      <c r="T61" s="38"/>
      <c r="U61" s="42"/>
      <c r="V61" s="38"/>
      <c r="W61" s="38"/>
      <c r="X61" s="38"/>
      <c r="Y61" s="59" t="s">
        <v>32</v>
      </c>
    </row>
    <row r="62" s="1" customFormat="1" ht="15" customHeight="1" spans="1:25">
      <c r="A62" s="19">
        <v>59</v>
      </c>
      <c r="B62" s="20" t="s">
        <v>128</v>
      </c>
      <c r="C62" s="24" t="s">
        <v>171</v>
      </c>
      <c r="D62" s="24" t="s">
        <v>30</v>
      </c>
      <c r="E62" s="24">
        <v>33</v>
      </c>
      <c r="F62" s="26" t="s">
        <v>172</v>
      </c>
      <c r="G62" s="23" t="s">
        <v>173</v>
      </c>
      <c r="H62" s="23">
        <v>1120</v>
      </c>
      <c r="I62" s="23">
        <v>5</v>
      </c>
      <c r="J62" s="23">
        <v>4</v>
      </c>
      <c r="K62" s="23">
        <v>420</v>
      </c>
      <c r="L62" s="36">
        <f>H62*5</f>
        <v>5600</v>
      </c>
      <c r="M62" s="35">
        <v>0</v>
      </c>
      <c r="N62" s="35">
        <v>0</v>
      </c>
      <c r="O62" s="36">
        <v>0</v>
      </c>
      <c r="P62" s="38"/>
      <c r="Q62" s="36"/>
      <c r="R62" s="36"/>
      <c r="S62" s="38"/>
      <c r="T62" s="38"/>
      <c r="U62" s="42"/>
      <c r="V62" s="38"/>
      <c r="W62" s="38"/>
      <c r="X62" s="38"/>
      <c r="Y62" s="59" t="s">
        <v>32</v>
      </c>
    </row>
    <row r="63" s="1" customFormat="1" spans="1:25">
      <c r="A63" s="19">
        <v>60</v>
      </c>
      <c r="B63" s="20" t="s">
        <v>128</v>
      </c>
      <c r="C63" s="24" t="s">
        <v>174</v>
      </c>
      <c r="D63" s="24" t="s">
        <v>30</v>
      </c>
      <c r="E63" s="24">
        <v>45</v>
      </c>
      <c r="F63" s="26" t="s">
        <v>175</v>
      </c>
      <c r="G63" s="23" t="s">
        <v>176</v>
      </c>
      <c r="H63" s="23">
        <v>1120</v>
      </c>
      <c r="I63" s="23">
        <v>2</v>
      </c>
      <c r="J63" s="23">
        <v>1</v>
      </c>
      <c r="K63" s="23">
        <v>105</v>
      </c>
      <c r="L63" s="36">
        <f>H63*2</f>
        <v>2240</v>
      </c>
      <c r="M63" s="35">
        <v>3</v>
      </c>
      <c r="N63" s="35">
        <v>0</v>
      </c>
      <c r="O63" s="36">
        <f>H63*3</f>
        <v>3360</v>
      </c>
      <c r="P63" s="38">
        <f>581.12*8</f>
        <v>4648.96</v>
      </c>
      <c r="Q63" s="36">
        <f t="shared" ref="Q63:Q70" si="19">208.63*8</f>
        <v>1669.04</v>
      </c>
      <c r="R63" s="36">
        <f>25.8*8</f>
        <v>206.4</v>
      </c>
      <c r="S63" s="38">
        <f>U63/8*8</f>
        <v>6524.4</v>
      </c>
      <c r="T63" s="38"/>
      <c r="U63" s="38">
        <f>SUM(P63:R63)</f>
        <v>6524.4</v>
      </c>
      <c r="V63" s="38"/>
      <c r="W63" s="38"/>
      <c r="X63" s="38"/>
      <c r="Y63" s="60"/>
    </row>
    <row r="64" s="1" customFormat="1" spans="1:25">
      <c r="A64" s="19">
        <v>61</v>
      </c>
      <c r="B64" s="20" t="s">
        <v>128</v>
      </c>
      <c r="C64" s="24" t="s">
        <v>177</v>
      </c>
      <c r="D64" s="24" t="s">
        <v>30</v>
      </c>
      <c r="E64" s="24">
        <v>56</v>
      </c>
      <c r="F64" s="26" t="s">
        <v>178</v>
      </c>
      <c r="G64" s="23" t="s">
        <v>179</v>
      </c>
      <c r="H64" s="23">
        <v>1120</v>
      </c>
      <c r="I64" s="23">
        <v>3</v>
      </c>
      <c r="J64" s="23">
        <v>2</v>
      </c>
      <c r="K64" s="23">
        <v>210</v>
      </c>
      <c r="L64" s="36">
        <f>H64*3</f>
        <v>3360</v>
      </c>
      <c r="M64" s="35">
        <v>2</v>
      </c>
      <c r="N64" s="35">
        <v>210</v>
      </c>
      <c r="O64" s="36">
        <f>H64*2</f>
        <v>2240</v>
      </c>
      <c r="P64" s="38">
        <f>581.12*8</f>
        <v>4648.96</v>
      </c>
      <c r="Q64" s="36">
        <f t="shared" si="19"/>
        <v>1669.04</v>
      </c>
      <c r="R64" s="36">
        <f>25.8*8</f>
        <v>206.4</v>
      </c>
      <c r="S64" s="38">
        <f>U64/8*7</f>
        <v>5708.85</v>
      </c>
      <c r="T64" s="38">
        <f>U64/8</f>
        <v>815.55</v>
      </c>
      <c r="U64" s="38">
        <f t="shared" ref="U64:U127" si="20">SUM(P64:R64)</f>
        <v>6524.4</v>
      </c>
      <c r="V64" s="38"/>
      <c r="W64" s="38"/>
      <c r="X64" s="38"/>
      <c r="Y64" s="60"/>
    </row>
    <row r="65" s="1" customFormat="1" ht="18" customHeight="1" spans="1:25">
      <c r="A65" s="19">
        <v>62</v>
      </c>
      <c r="B65" s="20" t="s">
        <v>128</v>
      </c>
      <c r="C65" s="24" t="s">
        <v>180</v>
      </c>
      <c r="D65" s="24" t="s">
        <v>30</v>
      </c>
      <c r="E65" s="24">
        <v>32</v>
      </c>
      <c r="F65" s="26" t="s">
        <v>172</v>
      </c>
      <c r="G65" s="23" t="s">
        <v>181</v>
      </c>
      <c r="H65" s="23">
        <v>1120</v>
      </c>
      <c r="I65" s="23">
        <v>5</v>
      </c>
      <c r="J65" s="23">
        <v>4</v>
      </c>
      <c r="K65" s="23">
        <v>420</v>
      </c>
      <c r="L65" s="36">
        <f>H65*5</f>
        <v>5600</v>
      </c>
      <c r="M65" s="35">
        <v>0</v>
      </c>
      <c r="N65" s="35">
        <v>0</v>
      </c>
      <c r="O65" s="36">
        <v>0</v>
      </c>
      <c r="P65" s="38">
        <f>581.12*8</f>
        <v>4648.96</v>
      </c>
      <c r="Q65" s="36">
        <f t="shared" si="19"/>
        <v>1669.04</v>
      </c>
      <c r="R65" s="36">
        <f>25.8*8</f>
        <v>206.4</v>
      </c>
      <c r="S65" s="38">
        <v>0</v>
      </c>
      <c r="T65" s="38">
        <f>U65</f>
        <v>6524.4</v>
      </c>
      <c r="U65" s="38">
        <f t="shared" si="20"/>
        <v>6524.4</v>
      </c>
      <c r="V65" s="38"/>
      <c r="W65" s="38"/>
      <c r="X65" s="38"/>
      <c r="Y65" s="60"/>
    </row>
    <row r="66" s="1" customFormat="1" spans="1:25">
      <c r="A66" s="19">
        <v>63</v>
      </c>
      <c r="B66" s="20" t="s">
        <v>128</v>
      </c>
      <c r="C66" s="24" t="s">
        <v>182</v>
      </c>
      <c r="D66" s="24" t="s">
        <v>30</v>
      </c>
      <c r="E66" s="24">
        <v>52</v>
      </c>
      <c r="F66" s="26" t="s">
        <v>183</v>
      </c>
      <c r="G66" s="23" t="s">
        <v>184</v>
      </c>
      <c r="H66" s="23">
        <v>1120</v>
      </c>
      <c r="I66" s="23">
        <v>2</v>
      </c>
      <c r="J66" s="23">
        <v>1</v>
      </c>
      <c r="K66" s="23">
        <v>105</v>
      </c>
      <c r="L66" s="36">
        <f>H66*2</f>
        <v>2240</v>
      </c>
      <c r="M66" s="35">
        <v>3</v>
      </c>
      <c r="N66" s="35">
        <v>0</v>
      </c>
      <c r="O66" s="36">
        <f>H66*3</f>
        <v>3360</v>
      </c>
      <c r="P66" s="38"/>
      <c r="Q66" s="36">
        <f t="shared" si="19"/>
        <v>1669.04</v>
      </c>
      <c r="R66" s="36">
        <f t="shared" ref="R66:R79" si="21">25.8*8</f>
        <v>206.4</v>
      </c>
      <c r="S66" s="38">
        <f>U66/8*8</f>
        <v>1875.44</v>
      </c>
      <c r="T66" s="38"/>
      <c r="U66" s="38">
        <f t="shared" si="20"/>
        <v>1875.44</v>
      </c>
      <c r="V66" s="38"/>
      <c r="W66" s="38"/>
      <c r="X66" s="38"/>
      <c r="Y66" s="60" t="s">
        <v>102</v>
      </c>
    </row>
    <row r="67" s="1" customFormat="1" spans="1:25">
      <c r="A67" s="19">
        <v>64</v>
      </c>
      <c r="B67" s="20" t="s">
        <v>128</v>
      </c>
      <c r="C67" s="24" t="s">
        <v>185</v>
      </c>
      <c r="D67" s="24" t="s">
        <v>30</v>
      </c>
      <c r="E67" s="24">
        <v>50</v>
      </c>
      <c r="F67" s="26" t="s">
        <v>186</v>
      </c>
      <c r="G67" s="23" t="s">
        <v>187</v>
      </c>
      <c r="H67" s="23">
        <v>1120</v>
      </c>
      <c r="I67" s="23">
        <v>2</v>
      </c>
      <c r="J67" s="23">
        <v>1</v>
      </c>
      <c r="K67" s="23">
        <v>105</v>
      </c>
      <c r="L67" s="36">
        <f>H67*2</f>
        <v>2240</v>
      </c>
      <c r="M67" s="35">
        <v>3</v>
      </c>
      <c r="N67" s="35">
        <v>0</v>
      </c>
      <c r="O67" s="36">
        <f>H67*3</f>
        <v>3360</v>
      </c>
      <c r="P67" s="38">
        <f>535.97*8</f>
        <v>4287.76</v>
      </c>
      <c r="Q67" s="36">
        <f t="shared" si="19"/>
        <v>1669.04</v>
      </c>
      <c r="R67" s="36">
        <f t="shared" si="21"/>
        <v>206.4</v>
      </c>
      <c r="S67" s="38">
        <f>U67/8*8</f>
        <v>6163.2</v>
      </c>
      <c r="T67" s="38"/>
      <c r="U67" s="38">
        <f t="shared" si="20"/>
        <v>6163.2</v>
      </c>
      <c r="V67" s="38"/>
      <c r="W67" s="38"/>
      <c r="X67" s="38"/>
      <c r="Y67" s="60" t="s">
        <v>102</v>
      </c>
    </row>
    <row r="68" s="1" customFormat="1" spans="1:25">
      <c r="A68" s="19">
        <v>65</v>
      </c>
      <c r="B68" s="20" t="s">
        <v>128</v>
      </c>
      <c r="C68" s="24" t="s">
        <v>188</v>
      </c>
      <c r="D68" s="24" t="s">
        <v>30</v>
      </c>
      <c r="E68" s="24">
        <v>48</v>
      </c>
      <c r="F68" s="26" t="s">
        <v>183</v>
      </c>
      <c r="G68" s="23" t="s">
        <v>189</v>
      </c>
      <c r="H68" s="23">
        <v>1120</v>
      </c>
      <c r="I68" s="23">
        <v>2</v>
      </c>
      <c r="J68" s="23">
        <v>1</v>
      </c>
      <c r="K68" s="23">
        <v>105</v>
      </c>
      <c r="L68" s="36">
        <f>H68*2</f>
        <v>2240</v>
      </c>
      <c r="M68" s="35">
        <v>3</v>
      </c>
      <c r="N68" s="35">
        <v>315</v>
      </c>
      <c r="O68" s="36">
        <f>H68*3</f>
        <v>3360</v>
      </c>
      <c r="P68" s="38">
        <f>535.97*8</f>
        <v>4287.76</v>
      </c>
      <c r="Q68" s="36">
        <f t="shared" si="19"/>
        <v>1669.04</v>
      </c>
      <c r="R68" s="36">
        <f t="shared" si="21"/>
        <v>206.4</v>
      </c>
      <c r="S68" s="38">
        <f>U68/8*8</f>
        <v>6163.2</v>
      </c>
      <c r="T68" s="38"/>
      <c r="U68" s="38">
        <f t="shared" si="20"/>
        <v>6163.2</v>
      </c>
      <c r="V68" s="38"/>
      <c r="W68" s="38"/>
      <c r="X68" s="38"/>
      <c r="Y68" s="60" t="s">
        <v>102</v>
      </c>
    </row>
    <row r="69" s="1" customFormat="1" spans="1:25">
      <c r="A69" s="19">
        <v>66</v>
      </c>
      <c r="B69" s="20" t="s">
        <v>128</v>
      </c>
      <c r="C69" s="24" t="s">
        <v>190</v>
      </c>
      <c r="D69" s="24" t="s">
        <v>30</v>
      </c>
      <c r="E69" s="24">
        <v>52</v>
      </c>
      <c r="F69" s="26" t="s">
        <v>191</v>
      </c>
      <c r="G69" s="23" t="s">
        <v>192</v>
      </c>
      <c r="H69" s="23">
        <v>1120</v>
      </c>
      <c r="I69" s="23">
        <v>2</v>
      </c>
      <c r="J69" s="23">
        <v>1</v>
      </c>
      <c r="K69" s="23">
        <v>105</v>
      </c>
      <c r="L69" s="36">
        <f>H69*2</f>
        <v>2240</v>
      </c>
      <c r="M69" s="35">
        <v>3</v>
      </c>
      <c r="N69" s="35">
        <v>315</v>
      </c>
      <c r="O69" s="36">
        <f>H69*3</f>
        <v>3360</v>
      </c>
      <c r="P69" s="38"/>
      <c r="Q69" s="36">
        <f t="shared" si="19"/>
        <v>1669.04</v>
      </c>
      <c r="R69" s="36">
        <f t="shared" si="21"/>
        <v>206.4</v>
      </c>
      <c r="S69" s="38">
        <f>U69/8*8</f>
        <v>1875.44</v>
      </c>
      <c r="T69" s="38"/>
      <c r="U69" s="38">
        <f t="shared" si="20"/>
        <v>1875.44</v>
      </c>
      <c r="V69" s="38"/>
      <c r="W69" s="38"/>
      <c r="X69" s="38"/>
      <c r="Y69" s="60"/>
    </row>
    <row r="70" s="1" customFormat="1" spans="1:25">
      <c r="A70" s="19">
        <v>67</v>
      </c>
      <c r="B70" s="20" t="s">
        <v>128</v>
      </c>
      <c r="C70" s="24" t="s">
        <v>193</v>
      </c>
      <c r="D70" s="24" t="s">
        <v>30</v>
      </c>
      <c r="E70" s="24">
        <v>29</v>
      </c>
      <c r="F70" s="26" t="s">
        <v>194</v>
      </c>
      <c r="G70" s="23" t="s">
        <v>195</v>
      </c>
      <c r="H70" s="23">
        <v>1120</v>
      </c>
      <c r="I70" s="23">
        <v>5</v>
      </c>
      <c r="J70" s="23">
        <v>4</v>
      </c>
      <c r="K70" s="23">
        <v>420</v>
      </c>
      <c r="L70" s="36">
        <f t="shared" ref="L70:L80" si="22">H70*5</f>
        <v>5600</v>
      </c>
      <c r="M70" s="35">
        <v>0</v>
      </c>
      <c r="N70" s="35">
        <v>0</v>
      </c>
      <c r="O70" s="36">
        <v>0</v>
      </c>
      <c r="P70" s="38">
        <f>535.97*8</f>
        <v>4287.76</v>
      </c>
      <c r="Q70" s="36">
        <f t="shared" si="19"/>
        <v>1669.04</v>
      </c>
      <c r="R70" s="36">
        <f t="shared" si="21"/>
        <v>206.4</v>
      </c>
      <c r="S70" s="38">
        <v>0</v>
      </c>
      <c r="T70" s="38">
        <f>U70</f>
        <v>6163.2</v>
      </c>
      <c r="U70" s="38">
        <f t="shared" si="20"/>
        <v>6163.2</v>
      </c>
      <c r="V70" s="38"/>
      <c r="W70" s="38"/>
      <c r="X70" s="38"/>
      <c r="Y70" s="60" t="s">
        <v>102</v>
      </c>
    </row>
    <row r="71" s="1" customFormat="1" spans="1:25">
      <c r="A71" s="19">
        <v>68</v>
      </c>
      <c r="B71" s="20" t="s">
        <v>128</v>
      </c>
      <c r="C71" s="24" t="s">
        <v>196</v>
      </c>
      <c r="D71" s="24" t="s">
        <v>30</v>
      </c>
      <c r="E71" s="24">
        <v>33</v>
      </c>
      <c r="F71" s="26" t="s">
        <v>197</v>
      </c>
      <c r="G71" s="23" t="s">
        <v>198</v>
      </c>
      <c r="H71" s="23">
        <v>1120</v>
      </c>
      <c r="I71" s="23">
        <v>5</v>
      </c>
      <c r="J71" s="23">
        <v>4</v>
      </c>
      <c r="K71" s="23">
        <v>420</v>
      </c>
      <c r="L71" s="36">
        <f t="shared" si="22"/>
        <v>5600</v>
      </c>
      <c r="M71" s="35">
        <v>0</v>
      </c>
      <c r="N71" s="35">
        <v>0</v>
      </c>
      <c r="O71" s="36">
        <v>0</v>
      </c>
      <c r="P71" s="38">
        <f t="shared" ref="P71:P79" si="23">535.97*8</f>
        <v>4287.76</v>
      </c>
      <c r="Q71" s="36">
        <f t="shared" ref="Q71:Q79" si="24">208.63*8</f>
        <v>1669.04</v>
      </c>
      <c r="R71" s="36">
        <f t="shared" si="21"/>
        <v>206.4</v>
      </c>
      <c r="S71" s="38">
        <v>0</v>
      </c>
      <c r="T71" s="38">
        <f>U71</f>
        <v>6163.2</v>
      </c>
      <c r="U71" s="38">
        <f t="shared" si="20"/>
        <v>6163.2</v>
      </c>
      <c r="V71" s="38"/>
      <c r="W71" s="38"/>
      <c r="X71" s="38"/>
      <c r="Y71" s="60" t="s">
        <v>102</v>
      </c>
    </row>
    <row r="72" s="1" customFormat="1" spans="1:25">
      <c r="A72" s="19">
        <v>69</v>
      </c>
      <c r="B72" s="20" t="s">
        <v>128</v>
      </c>
      <c r="C72" s="24" t="s">
        <v>199</v>
      </c>
      <c r="D72" s="24" t="s">
        <v>30</v>
      </c>
      <c r="E72" s="24">
        <v>54</v>
      </c>
      <c r="F72" s="26" t="s">
        <v>200</v>
      </c>
      <c r="G72" s="23" t="s">
        <v>201</v>
      </c>
      <c r="H72" s="23">
        <v>1120</v>
      </c>
      <c r="I72" s="23">
        <v>5</v>
      </c>
      <c r="J72" s="23">
        <v>4</v>
      </c>
      <c r="K72" s="23">
        <v>420</v>
      </c>
      <c r="L72" s="36">
        <f t="shared" si="22"/>
        <v>5600</v>
      </c>
      <c r="M72" s="35">
        <v>0</v>
      </c>
      <c r="N72" s="35">
        <v>0</v>
      </c>
      <c r="O72" s="36">
        <v>0</v>
      </c>
      <c r="P72" s="38">
        <f t="shared" si="23"/>
        <v>4287.76</v>
      </c>
      <c r="Q72" s="36">
        <f t="shared" si="24"/>
        <v>1669.04</v>
      </c>
      <c r="R72" s="36">
        <f t="shared" si="21"/>
        <v>206.4</v>
      </c>
      <c r="S72" s="38">
        <v>0</v>
      </c>
      <c r="T72" s="38">
        <f>U72</f>
        <v>6163.2</v>
      </c>
      <c r="U72" s="38">
        <f t="shared" si="20"/>
        <v>6163.2</v>
      </c>
      <c r="V72" s="38"/>
      <c r="W72" s="38"/>
      <c r="X72" s="38"/>
      <c r="Y72" s="60" t="s">
        <v>102</v>
      </c>
    </row>
    <row r="73" s="1" customFormat="1" spans="1:25">
      <c r="A73" s="19">
        <v>70</v>
      </c>
      <c r="B73" s="20" t="s">
        <v>128</v>
      </c>
      <c r="C73" s="24" t="s">
        <v>202</v>
      </c>
      <c r="D73" s="24" t="s">
        <v>30</v>
      </c>
      <c r="E73" s="24">
        <v>52</v>
      </c>
      <c r="F73" s="26" t="s">
        <v>203</v>
      </c>
      <c r="G73" s="23" t="s">
        <v>204</v>
      </c>
      <c r="H73" s="23">
        <v>1120</v>
      </c>
      <c r="I73" s="23">
        <v>5</v>
      </c>
      <c r="J73" s="23">
        <v>4</v>
      </c>
      <c r="K73" s="23">
        <v>420</v>
      </c>
      <c r="L73" s="36">
        <f t="shared" si="22"/>
        <v>5600</v>
      </c>
      <c r="M73" s="35">
        <v>0</v>
      </c>
      <c r="N73" s="35">
        <v>0</v>
      </c>
      <c r="O73" s="36">
        <v>0</v>
      </c>
      <c r="P73" s="38">
        <f t="shared" si="23"/>
        <v>4287.76</v>
      </c>
      <c r="Q73" s="36">
        <f t="shared" si="24"/>
        <v>1669.04</v>
      </c>
      <c r="R73" s="36">
        <f t="shared" si="21"/>
        <v>206.4</v>
      </c>
      <c r="S73" s="38">
        <v>0</v>
      </c>
      <c r="T73" s="38">
        <f>U73</f>
        <v>6163.2</v>
      </c>
      <c r="U73" s="38">
        <f t="shared" si="20"/>
        <v>6163.2</v>
      </c>
      <c r="V73" s="38"/>
      <c r="W73" s="38"/>
      <c r="X73" s="38"/>
      <c r="Y73" s="60" t="s">
        <v>102</v>
      </c>
    </row>
    <row r="74" s="1" customFormat="1" spans="1:25">
      <c r="A74" s="19">
        <v>71</v>
      </c>
      <c r="B74" s="20" t="s">
        <v>128</v>
      </c>
      <c r="C74" s="24" t="s">
        <v>205</v>
      </c>
      <c r="D74" s="24" t="s">
        <v>30</v>
      </c>
      <c r="E74" s="24">
        <v>44</v>
      </c>
      <c r="F74" s="26" t="s">
        <v>206</v>
      </c>
      <c r="G74" s="23" t="s">
        <v>207</v>
      </c>
      <c r="H74" s="23">
        <v>1120</v>
      </c>
      <c r="I74" s="23">
        <v>5</v>
      </c>
      <c r="J74" s="23">
        <v>4</v>
      </c>
      <c r="K74" s="23">
        <v>420</v>
      </c>
      <c r="L74" s="36">
        <f t="shared" si="22"/>
        <v>5600</v>
      </c>
      <c r="M74" s="35">
        <v>0</v>
      </c>
      <c r="N74" s="35">
        <v>0</v>
      </c>
      <c r="O74" s="36">
        <v>0</v>
      </c>
      <c r="P74" s="38">
        <f>581.12*8</f>
        <v>4648.96</v>
      </c>
      <c r="Q74" s="36">
        <f t="shared" si="24"/>
        <v>1669.04</v>
      </c>
      <c r="R74" s="36">
        <f t="shared" si="21"/>
        <v>206.4</v>
      </c>
      <c r="S74" s="38">
        <v>0</v>
      </c>
      <c r="T74" s="38">
        <f>U74</f>
        <v>6524.4</v>
      </c>
      <c r="U74" s="38">
        <f t="shared" si="20"/>
        <v>6524.4</v>
      </c>
      <c r="V74" s="38"/>
      <c r="W74" s="38"/>
      <c r="X74" s="38"/>
      <c r="Y74" s="60"/>
    </row>
    <row r="75" s="1" customFormat="1" spans="1:25">
      <c r="A75" s="19">
        <v>72</v>
      </c>
      <c r="B75" s="20" t="s">
        <v>128</v>
      </c>
      <c r="C75" s="24" t="s">
        <v>208</v>
      </c>
      <c r="D75" s="24" t="s">
        <v>30</v>
      </c>
      <c r="E75" s="24">
        <v>38</v>
      </c>
      <c r="F75" s="26" t="s">
        <v>209</v>
      </c>
      <c r="G75" s="23" t="s">
        <v>210</v>
      </c>
      <c r="H75" s="23">
        <v>1120</v>
      </c>
      <c r="I75" s="23">
        <v>5</v>
      </c>
      <c r="J75" s="23">
        <v>4</v>
      </c>
      <c r="K75" s="23">
        <v>420</v>
      </c>
      <c r="L75" s="36">
        <f t="shared" si="22"/>
        <v>5600</v>
      </c>
      <c r="M75" s="35">
        <v>0</v>
      </c>
      <c r="N75" s="35">
        <v>0</v>
      </c>
      <c r="O75" s="36">
        <v>0</v>
      </c>
      <c r="P75" s="38">
        <f t="shared" si="23"/>
        <v>4287.76</v>
      </c>
      <c r="Q75" s="36">
        <f t="shared" si="24"/>
        <v>1669.04</v>
      </c>
      <c r="R75" s="36">
        <f t="shared" si="21"/>
        <v>206.4</v>
      </c>
      <c r="S75" s="38">
        <f>U75/8*5</f>
        <v>3852</v>
      </c>
      <c r="T75" s="38">
        <f>U75/8*3</f>
        <v>2311.2</v>
      </c>
      <c r="U75" s="38">
        <f t="shared" si="20"/>
        <v>6163.2</v>
      </c>
      <c r="V75" s="38"/>
      <c r="W75" s="38"/>
      <c r="X75" s="38"/>
      <c r="Y75" s="60" t="s">
        <v>102</v>
      </c>
    </row>
    <row r="76" s="1" customFormat="1" spans="1:25">
      <c r="A76" s="19">
        <v>73</v>
      </c>
      <c r="B76" s="20" t="s">
        <v>128</v>
      </c>
      <c r="C76" s="24" t="s">
        <v>211</v>
      </c>
      <c r="D76" s="24" t="s">
        <v>30</v>
      </c>
      <c r="E76" s="24">
        <v>49</v>
      </c>
      <c r="F76" s="26" t="s">
        <v>212</v>
      </c>
      <c r="G76" s="23" t="s">
        <v>213</v>
      </c>
      <c r="H76" s="23">
        <v>1120</v>
      </c>
      <c r="I76" s="23">
        <v>5</v>
      </c>
      <c r="J76" s="23">
        <v>4</v>
      </c>
      <c r="K76" s="23">
        <v>420</v>
      </c>
      <c r="L76" s="36">
        <f t="shared" si="22"/>
        <v>5600</v>
      </c>
      <c r="M76" s="35">
        <v>0</v>
      </c>
      <c r="N76" s="35">
        <v>0</v>
      </c>
      <c r="O76" s="36">
        <v>0</v>
      </c>
      <c r="P76" s="38">
        <f t="shared" si="23"/>
        <v>4287.76</v>
      </c>
      <c r="Q76" s="36">
        <f t="shared" si="24"/>
        <v>1669.04</v>
      </c>
      <c r="R76" s="36">
        <f t="shared" si="21"/>
        <v>206.4</v>
      </c>
      <c r="S76" s="38">
        <v>0</v>
      </c>
      <c r="T76" s="38">
        <f>U76</f>
        <v>6163.2</v>
      </c>
      <c r="U76" s="38">
        <f t="shared" si="20"/>
        <v>6163.2</v>
      </c>
      <c r="V76" s="38"/>
      <c r="W76" s="38"/>
      <c r="X76" s="38"/>
      <c r="Y76" s="60" t="s">
        <v>102</v>
      </c>
    </row>
    <row r="77" s="1" customFormat="1" spans="1:25">
      <c r="A77" s="19">
        <v>74</v>
      </c>
      <c r="B77" s="20" t="s">
        <v>128</v>
      </c>
      <c r="C77" s="24" t="s">
        <v>214</v>
      </c>
      <c r="D77" s="24" t="s">
        <v>30</v>
      </c>
      <c r="E77" s="24">
        <v>48</v>
      </c>
      <c r="F77" s="26" t="s">
        <v>215</v>
      </c>
      <c r="G77" s="23" t="s">
        <v>216</v>
      </c>
      <c r="H77" s="23">
        <v>1120</v>
      </c>
      <c r="I77" s="23">
        <v>5</v>
      </c>
      <c r="J77" s="23">
        <v>4</v>
      </c>
      <c r="K77" s="23">
        <v>420</v>
      </c>
      <c r="L77" s="36">
        <f t="shared" si="22"/>
        <v>5600</v>
      </c>
      <c r="M77" s="35">
        <v>0</v>
      </c>
      <c r="N77" s="35">
        <v>0</v>
      </c>
      <c r="O77" s="36">
        <v>0</v>
      </c>
      <c r="P77" s="38">
        <f t="shared" si="23"/>
        <v>4287.76</v>
      </c>
      <c r="Q77" s="36">
        <f t="shared" si="24"/>
        <v>1669.04</v>
      </c>
      <c r="R77" s="36">
        <f t="shared" si="21"/>
        <v>206.4</v>
      </c>
      <c r="S77" s="38">
        <f>U77/8*5</f>
        <v>3852</v>
      </c>
      <c r="T77" s="38">
        <f>U77/8*3</f>
        <v>2311.2</v>
      </c>
      <c r="U77" s="38">
        <f t="shared" si="20"/>
        <v>6163.2</v>
      </c>
      <c r="V77" s="38"/>
      <c r="W77" s="38"/>
      <c r="X77" s="38"/>
      <c r="Y77" s="60" t="s">
        <v>102</v>
      </c>
    </row>
    <row r="78" s="1" customFormat="1" spans="1:25">
      <c r="A78" s="19">
        <v>75</v>
      </c>
      <c r="B78" s="20" t="s">
        <v>128</v>
      </c>
      <c r="C78" s="24" t="s">
        <v>217</v>
      </c>
      <c r="D78" s="24" t="s">
        <v>30</v>
      </c>
      <c r="E78" s="24">
        <v>34</v>
      </c>
      <c r="F78" s="26" t="s">
        <v>218</v>
      </c>
      <c r="G78" s="23" t="s">
        <v>219</v>
      </c>
      <c r="H78" s="23">
        <v>1120</v>
      </c>
      <c r="I78" s="23">
        <v>5</v>
      </c>
      <c r="J78" s="23">
        <v>4</v>
      </c>
      <c r="K78" s="23">
        <v>420</v>
      </c>
      <c r="L78" s="36">
        <f t="shared" si="22"/>
        <v>5600</v>
      </c>
      <c r="M78" s="35">
        <v>0</v>
      </c>
      <c r="N78" s="35">
        <v>0</v>
      </c>
      <c r="O78" s="36">
        <v>0</v>
      </c>
      <c r="P78" s="38">
        <f t="shared" si="23"/>
        <v>4287.76</v>
      </c>
      <c r="Q78" s="36">
        <f t="shared" si="24"/>
        <v>1669.04</v>
      </c>
      <c r="R78" s="36">
        <f t="shared" si="21"/>
        <v>206.4</v>
      </c>
      <c r="S78" s="38">
        <v>0</v>
      </c>
      <c r="T78" s="38">
        <f>U78</f>
        <v>6163.2</v>
      </c>
      <c r="U78" s="38">
        <f t="shared" si="20"/>
        <v>6163.2</v>
      </c>
      <c r="V78" s="38"/>
      <c r="W78" s="38"/>
      <c r="X78" s="38"/>
      <c r="Y78" s="60" t="s">
        <v>102</v>
      </c>
    </row>
    <row r="79" s="1" customFormat="1" spans="1:25">
      <c r="A79" s="19">
        <v>76</v>
      </c>
      <c r="B79" s="20" t="s">
        <v>128</v>
      </c>
      <c r="C79" s="24" t="s">
        <v>220</v>
      </c>
      <c r="D79" s="24" t="s">
        <v>30</v>
      </c>
      <c r="E79" s="24">
        <v>51</v>
      </c>
      <c r="F79" s="26" t="s">
        <v>221</v>
      </c>
      <c r="G79" s="23" t="s">
        <v>222</v>
      </c>
      <c r="H79" s="23">
        <v>1120</v>
      </c>
      <c r="I79" s="23">
        <v>5</v>
      </c>
      <c r="J79" s="23">
        <v>4</v>
      </c>
      <c r="K79" s="23">
        <v>420</v>
      </c>
      <c r="L79" s="36">
        <f t="shared" si="22"/>
        <v>5600</v>
      </c>
      <c r="M79" s="35">
        <v>0</v>
      </c>
      <c r="N79" s="35">
        <v>0</v>
      </c>
      <c r="O79" s="36">
        <v>0</v>
      </c>
      <c r="P79" s="38">
        <f t="shared" si="23"/>
        <v>4287.76</v>
      </c>
      <c r="Q79" s="36">
        <f t="shared" si="24"/>
        <v>1669.04</v>
      </c>
      <c r="R79" s="36">
        <f t="shared" si="21"/>
        <v>206.4</v>
      </c>
      <c r="S79" s="38">
        <v>0</v>
      </c>
      <c r="T79" s="38">
        <f>U79</f>
        <v>6163.2</v>
      </c>
      <c r="U79" s="38">
        <f t="shared" si="20"/>
        <v>6163.2</v>
      </c>
      <c r="V79" s="38"/>
      <c r="W79" s="38"/>
      <c r="X79" s="38"/>
      <c r="Y79" s="60" t="s">
        <v>102</v>
      </c>
    </row>
    <row r="80" s="1" customFormat="1" spans="1:25">
      <c r="A80" s="19">
        <v>77</v>
      </c>
      <c r="B80" s="20" t="s">
        <v>128</v>
      </c>
      <c r="C80" s="24" t="s">
        <v>223</v>
      </c>
      <c r="D80" s="24" t="s">
        <v>30</v>
      </c>
      <c r="E80" s="24">
        <v>51</v>
      </c>
      <c r="F80" s="26" t="s">
        <v>224</v>
      </c>
      <c r="G80" s="23" t="s">
        <v>225</v>
      </c>
      <c r="H80" s="23">
        <v>1120</v>
      </c>
      <c r="I80" s="23">
        <v>5</v>
      </c>
      <c r="J80" s="23">
        <v>4</v>
      </c>
      <c r="K80" s="23">
        <v>420</v>
      </c>
      <c r="L80" s="36">
        <f t="shared" si="22"/>
        <v>5600</v>
      </c>
      <c r="M80" s="35">
        <v>0</v>
      </c>
      <c r="N80" s="35">
        <v>0</v>
      </c>
      <c r="O80" s="36">
        <v>0</v>
      </c>
      <c r="P80" s="38">
        <f t="shared" ref="P80:P86" si="25">581.12*8</f>
        <v>4648.96</v>
      </c>
      <c r="Q80" s="36">
        <f t="shared" ref="Q77:Q86" si="26">208.63*8</f>
        <v>1669.04</v>
      </c>
      <c r="R80" s="36">
        <f t="shared" ref="R78:R88" si="27">25.8*8</f>
        <v>206.4</v>
      </c>
      <c r="S80" s="38">
        <v>0</v>
      </c>
      <c r="T80" s="38">
        <f>U80</f>
        <v>6524.4</v>
      </c>
      <c r="U80" s="38">
        <f t="shared" si="20"/>
        <v>6524.4</v>
      </c>
      <c r="V80" s="38"/>
      <c r="W80" s="38"/>
      <c r="X80" s="38"/>
      <c r="Y80" s="60"/>
    </row>
    <row r="81" s="1" customFormat="1" spans="1:25">
      <c r="A81" s="19">
        <v>78</v>
      </c>
      <c r="B81" s="20" t="s">
        <v>128</v>
      </c>
      <c r="C81" s="24" t="s">
        <v>226</v>
      </c>
      <c r="D81" s="24" t="s">
        <v>30</v>
      </c>
      <c r="E81" s="24">
        <v>36</v>
      </c>
      <c r="F81" s="26" t="s">
        <v>227</v>
      </c>
      <c r="G81" s="23" t="s">
        <v>225</v>
      </c>
      <c r="H81" s="23">
        <v>1120</v>
      </c>
      <c r="I81" s="23">
        <v>2</v>
      </c>
      <c r="J81" s="23">
        <v>1</v>
      </c>
      <c r="K81" s="23">
        <v>105</v>
      </c>
      <c r="L81" s="36">
        <f t="shared" ref="L81:L86" si="28">H81*2</f>
        <v>2240</v>
      </c>
      <c r="M81" s="35">
        <v>3</v>
      </c>
      <c r="N81" s="35">
        <v>0</v>
      </c>
      <c r="O81" s="36">
        <f t="shared" ref="O81:O86" si="29">H81*3</f>
        <v>3360</v>
      </c>
      <c r="P81" s="38">
        <f t="shared" si="25"/>
        <v>4648.96</v>
      </c>
      <c r="Q81" s="36">
        <f t="shared" si="26"/>
        <v>1669.04</v>
      </c>
      <c r="R81" s="36">
        <f t="shared" si="27"/>
        <v>206.4</v>
      </c>
      <c r="S81" s="38">
        <f t="shared" ref="S81:S86" si="30">U81/8*8</f>
        <v>6524.4</v>
      </c>
      <c r="T81" s="38"/>
      <c r="U81" s="38">
        <f t="shared" si="20"/>
        <v>6524.4</v>
      </c>
      <c r="V81" s="38"/>
      <c r="W81" s="38"/>
      <c r="X81" s="38"/>
      <c r="Y81" s="60"/>
    </row>
    <row r="82" s="1" customFormat="1" spans="1:25">
      <c r="A82" s="19">
        <v>79</v>
      </c>
      <c r="B82" s="20" t="s">
        <v>128</v>
      </c>
      <c r="C82" s="24" t="s">
        <v>228</v>
      </c>
      <c r="D82" s="24" t="s">
        <v>30</v>
      </c>
      <c r="E82" s="24">
        <v>54</v>
      </c>
      <c r="F82" s="26" t="s">
        <v>229</v>
      </c>
      <c r="G82" s="23" t="s">
        <v>230</v>
      </c>
      <c r="H82" s="23">
        <v>1120</v>
      </c>
      <c r="I82" s="23">
        <v>2</v>
      </c>
      <c r="J82" s="23">
        <v>1</v>
      </c>
      <c r="K82" s="23">
        <v>105</v>
      </c>
      <c r="L82" s="36">
        <f t="shared" si="28"/>
        <v>2240</v>
      </c>
      <c r="M82" s="35">
        <v>3</v>
      </c>
      <c r="N82" s="35">
        <v>315</v>
      </c>
      <c r="O82" s="36">
        <f t="shared" si="29"/>
        <v>3360</v>
      </c>
      <c r="P82" s="38">
        <f t="shared" si="25"/>
        <v>4648.96</v>
      </c>
      <c r="Q82" s="36">
        <f t="shared" si="26"/>
        <v>1669.04</v>
      </c>
      <c r="R82" s="36">
        <f t="shared" si="27"/>
        <v>206.4</v>
      </c>
      <c r="S82" s="38">
        <f t="shared" si="30"/>
        <v>6524.4</v>
      </c>
      <c r="T82" s="38"/>
      <c r="U82" s="38">
        <f t="shared" si="20"/>
        <v>6524.4</v>
      </c>
      <c r="V82" s="38"/>
      <c r="W82" s="38"/>
      <c r="X82" s="38"/>
      <c r="Y82" s="60"/>
    </row>
    <row r="83" s="1" customFormat="1" spans="1:25">
      <c r="A83" s="19">
        <v>80</v>
      </c>
      <c r="B83" s="20" t="s">
        <v>128</v>
      </c>
      <c r="C83" s="24" t="s">
        <v>231</v>
      </c>
      <c r="D83" s="24" t="s">
        <v>30</v>
      </c>
      <c r="E83" s="24">
        <v>44</v>
      </c>
      <c r="F83" s="26" t="s">
        <v>232</v>
      </c>
      <c r="G83" s="23" t="s">
        <v>233</v>
      </c>
      <c r="H83" s="23">
        <v>1120</v>
      </c>
      <c r="I83" s="23">
        <v>2</v>
      </c>
      <c r="J83" s="23">
        <v>1</v>
      </c>
      <c r="K83" s="23">
        <v>105</v>
      </c>
      <c r="L83" s="36">
        <f t="shared" si="28"/>
        <v>2240</v>
      </c>
      <c r="M83" s="35">
        <v>3</v>
      </c>
      <c r="N83" s="35">
        <v>315</v>
      </c>
      <c r="O83" s="36">
        <f t="shared" si="29"/>
        <v>3360</v>
      </c>
      <c r="P83" s="38">
        <f t="shared" si="25"/>
        <v>4648.96</v>
      </c>
      <c r="Q83" s="36">
        <f t="shared" si="26"/>
        <v>1669.04</v>
      </c>
      <c r="R83" s="36">
        <f t="shared" si="27"/>
        <v>206.4</v>
      </c>
      <c r="S83" s="38">
        <f t="shared" si="30"/>
        <v>6524.4</v>
      </c>
      <c r="T83" s="38"/>
      <c r="U83" s="38">
        <f t="shared" si="20"/>
        <v>6524.4</v>
      </c>
      <c r="V83" s="38"/>
      <c r="W83" s="38"/>
      <c r="X83" s="38"/>
      <c r="Y83" s="60"/>
    </row>
    <row r="84" s="1" customFormat="1" spans="1:25">
      <c r="A84" s="19">
        <v>81</v>
      </c>
      <c r="B84" s="20" t="s">
        <v>128</v>
      </c>
      <c r="C84" s="24" t="s">
        <v>234</v>
      </c>
      <c r="D84" s="24" t="s">
        <v>30</v>
      </c>
      <c r="E84" s="24">
        <v>48</v>
      </c>
      <c r="F84" s="26" t="s">
        <v>235</v>
      </c>
      <c r="G84" s="23" t="s">
        <v>236</v>
      </c>
      <c r="H84" s="23">
        <v>1120</v>
      </c>
      <c r="I84" s="23">
        <v>2</v>
      </c>
      <c r="J84" s="23">
        <v>1</v>
      </c>
      <c r="K84" s="23">
        <v>105</v>
      </c>
      <c r="L84" s="36">
        <f t="shared" si="28"/>
        <v>2240</v>
      </c>
      <c r="M84" s="35">
        <v>3</v>
      </c>
      <c r="N84" s="35">
        <v>315</v>
      </c>
      <c r="O84" s="36">
        <f t="shared" si="29"/>
        <v>3360</v>
      </c>
      <c r="P84" s="38">
        <f t="shared" si="25"/>
        <v>4648.96</v>
      </c>
      <c r="Q84" s="36">
        <f t="shared" si="26"/>
        <v>1669.04</v>
      </c>
      <c r="R84" s="36">
        <f t="shared" si="27"/>
        <v>206.4</v>
      </c>
      <c r="S84" s="38">
        <f t="shared" si="30"/>
        <v>6524.4</v>
      </c>
      <c r="T84" s="38"/>
      <c r="U84" s="38">
        <f t="shared" si="20"/>
        <v>6524.4</v>
      </c>
      <c r="V84" s="38"/>
      <c r="W84" s="38"/>
      <c r="X84" s="38"/>
      <c r="Y84" s="60"/>
    </row>
    <row r="85" s="1" customFormat="1" spans="1:25">
      <c r="A85" s="19">
        <v>82</v>
      </c>
      <c r="B85" s="20" t="s">
        <v>128</v>
      </c>
      <c r="C85" s="24" t="s">
        <v>237</v>
      </c>
      <c r="D85" s="24" t="s">
        <v>30</v>
      </c>
      <c r="E85" s="24">
        <v>44</v>
      </c>
      <c r="F85" s="26" t="s">
        <v>238</v>
      </c>
      <c r="G85" s="23" t="s">
        <v>239</v>
      </c>
      <c r="H85" s="23">
        <v>1120</v>
      </c>
      <c r="I85" s="23">
        <v>2</v>
      </c>
      <c r="J85" s="23">
        <v>1</v>
      </c>
      <c r="K85" s="23">
        <v>105</v>
      </c>
      <c r="L85" s="36">
        <f t="shared" si="28"/>
        <v>2240</v>
      </c>
      <c r="M85" s="35">
        <v>3</v>
      </c>
      <c r="N85" s="35">
        <v>315</v>
      </c>
      <c r="O85" s="36">
        <f t="shared" si="29"/>
        <v>3360</v>
      </c>
      <c r="P85" s="38">
        <f t="shared" si="25"/>
        <v>4648.96</v>
      </c>
      <c r="Q85" s="36">
        <f t="shared" si="26"/>
        <v>1669.04</v>
      </c>
      <c r="R85" s="36">
        <f t="shared" si="27"/>
        <v>206.4</v>
      </c>
      <c r="S85" s="38">
        <f t="shared" si="30"/>
        <v>6524.4</v>
      </c>
      <c r="T85" s="38"/>
      <c r="U85" s="38">
        <f t="shared" si="20"/>
        <v>6524.4</v>
      </c>
      <c r="V85" s="38"/>
      <c r="W85" s="38"/>
      <c r="X85" s="38"/>
      <c r="Y85" s="60"/>
    </row>
    <row r="86" s="1" customFormat="1" spans="1:25">
      <c r="A86" s="19">
        <v>83</v>
      </c>
      <c r="B86" s="20" t="s">
        <v>128</v>
      </c>
      <c r="C86" s="24" t="s">
        <v>240</v>
      </c>
      <c r="D86" s="24" t="s">
        <v>30</v>
      </c>
      <c r="E86" s="24">
        <v>49</v>
      </c>
      <c r="F86" s="26" t="s">
        <v>241</v>
      </c>
      <c r="G86" s="23" t="s">
        <v>242</v>
      </c>
      <c r="H86" s="23">
        <v>1120</v>
      </c>
      <c r="I86" s="23">
        <v>2</v>
      </c>
      <c r="J86" s="23">
        <v>1</v>
      </c>
      <c r="K86" s="23">
        <v>105</v>
      </c>
      <c r="L86" s="36">
        <f t="shared" si="28"/>
        <v>2240</v>
      </c>
      <c r="M86" s="35">
        <v>3</v>
      </c>
      <c r="N86" s="35">
        <v>315</v>
      </c>
      <c r="O86" s="36">
        <f t="shared" si="29"/>
        <v>3360</v>
      </c>
      <c r="P86" s="38">
        <f t="shared" si="25"/>
        <v>4648.96</v>
      </c>
      <c r="Q86" s="36">
        <f t="shared" si="26"/>
        <v>1669.04</v>
      </c>
      <c r="R86" s="36">
        <f t="shared" si="27"/>
        <v>206.4</v>
      </c>
      <c r="S86" s="38">
        <f t="shared" si="30"/>
        <v>6524.4</v>
      </c>
      <c r="T86" s="38"/>
      <c r="U86" s="38">
        <f t="shared" si="20"/>
        <v>6524.4</v>
      </c>
      <c r="V86" s="38"/>
      <c r="W86" s="38"/>
      <c r="X86" s="38"/>
      <c r="Y86" s="60"/>
    </row>
    <row r="87" s="1" customFormat="1" spans="1:25">
      <c r="A87" s="19">
        <v>84</v>
      </c>
      <c r="B87" s="20" t="s">
        <v>128</v>
      </c>
      <c r="C87" s="24" t="s">
        <v>243</v>
      </c>
      <c r="D87" s="24" t="s">
        <v>30</v>
      </c>
      <c r="E87" s="24">
        <v>29</v>
      </c>
      <c r="F87" s="26" t="s">
        <v>244</v>
      </c>
      <c r="G87" s="23" t="s">
        <v>245</v>
      </c>
      <c r="H87" s="23">
        <v>1120</v>
      </c>
      <c r="I87" s="23">
        <v>4</v>
      </c>
      <c r="J87" s="23">
        <v>3</v>
      </c>
      <c r="K87" s="23">
        <v>315</v>
      </c>
      <c r="L87" s="36">
        <f>H87*4</f>
        <v>4480</v>
      </c>
      <c r="M87" s="35">
        <v>1</v>
      </c>
      <c r="N87" s="35">
        <v>105</v>
      </c>
      <c r="O87" s="36">
        <f>H87*1</f>
        <v>1120</v>
      </c>
      <c r="P87" s="38">
        <f>535.97*8</f>
        <v>4287.76</v>
      </c>
      <c r="Q87" s="36">
        <f t="shared" ref="Q87:Q95" si="31">208.63*8</f>
        <v>1669.04</v>
      </c>
      <c r="R87" s="36">
        <f t="shared" si="27"/>
        <v>206.4</v>
      </c>
      <c r="S87" s="38">
        <f>U87/8*6</f>
        <v>4622.4</v>
      </c>
      <c r="T87" s="38">
        <f>U87/8*2</f>
        <v>1540.8</v>
      </c>
      <c r="U87" s="38">
        <f t="shared" si="20"/>
        <v>6163.2</v>
      </c>
      <c r="V87" s="38"/>
      <c r="W87" s="38"/>
      <c r="X87" s="38"/>
      <c r="Y87" s="60" t="s">
        <v>102</v>
      </c>
    </row>
    <row r="88" s="1" customFormat="1" spans="1:25">
      <c r="A88" s="19">
        <v>85</v>
      </c>
      <c r="B88" s="20" t="s">
        <v>128</v>
      </c>
      <c r="C88" s="24" t="s">
        <v>246</v>
      </c>
      <c r="D88" s="24" t="s">
        <v>30</v>
      </c>
      <c r="E88" s="24">
        <v>41</v>
      </c>
      <c r="F88" s="26" t="s">
        <v>247</v>
      </c>
      <c r="G88" s="23" t="s">
        <v>248</v>
      </c>
      <c r="H88" s="23">
        <v>1120</v>
      </c>
      <c r="I88" s="23">
        <v>5</v>
      </c>
      <c r="J88" s="23">
        <v>4</v>
      </c>
      <c r="K88" s="23">
        <v>420</v>
      </c>
      <c r="L88" s="36">
        <f t="shared" ref="L88:L96" si="32">H88*5</f>
        <v>5600</v>
      </c>
      <c r="M88" s="35">
        <v>0</v>
      </c>
      <c r="N88" s="35">
        <v>0</v>
      </c>
      <c r="O88" s="36">
        <v>0</v>
      </c>
      <c r="P88" s="38">
        <f>535.97*8</f>
        <v>4287.76</v>
      </c>
      <c r="Q88" s="36">
        <f t="shared" si="31"/>
        <v>1669.04</v>
      </c>
      <c r="R88" s="36">
        <f t="shared" si="27"/>
        <v>206.4</v>
      </c>
      <c r="S88" s="38">
        <f>U88/8*5</f>
        <v>3852</v>
      </c>
      <c r="T88" s="38">
        <f>U88/8*3</f>
        <v>2311.2</v>
      </c>
      <c r="U88" s="38">
        <f t="shared" si="20"/>
        <v>6163.2</v>
      </c>
      <c r="V88" s="38"/>
      <c r="W88" s="38"/>
      <c r="X88" s="38"/>
      <c r="Y88" s="60" t="s">
        <v>102</v>
      </c>
    </row>
    <row r="89" s="1" customFormat="1" spans="1:25">
      <c r="A89" s="19">
        <v>86</v>
      </c>
      <c r="B89" s="20" t="s">
        <v>128</v>
      </c>
      <c r="C89" s="24" t="s">
        <v>249</v>
      </c>
      <c r="D89" s="24" t="s">
        <v>30</v>
      </c>
      <c r="E89" s="24">
        <v>54</v>
      </c>
      <c r="F89" s="26" t="s">
        <v>250</v>
      </c>
      <c r="G89" s="23" t="s">
        <v>248</v>
      </c>
      <c r="H89" s="23">
        <v>1120</v>
      </c>
      <c r="I89" s="23">
        <v>5</v>
      </c>
      <c r="J89" s="23">
        <v>4</v>
      </c>
      <c r="K89" s="23">
        <v>420</v>
      </c>
      <c r="L89" s="36">
        <f t="shared" si="32"/>
        <v>5600</v>
      </c>
      <c r="M89" s="35">
        <v>0</v>
      </c>
      <c r="N89" s="35">
        <v>0</v>
      </c>
      <c r="O89" s="36">
        <v>0</v>
      </c>
      <c r="P89" s="38">
        <f>535.97*8</f>
        <v>4287.76</v>
      </c>
      <c r="Q89" s="36">
        <f t="shared" si="31"/>
        <v>1669.04</v>
      </c>
      <c r="R89" s="36">
        <f t="shared" ref="R89:R98" si="33">25.8*8</f>
        <v>206.4</v>
      </c>
      <c r="S89" s="38">
        <f>U89/8*5</f>
        <v>3852</v>
      </c>
      <c r="T89" s="38">
        <f>U89/8*3</f>
        <v>2311.2</v>
      </c>
      <c r="U89" s="38">
        <f t="shared" si="20"/>
        <v>6163.2</v>
      </c>
      <c r="V89" s="38"/>
      <c r="W89" s="38"/>
      <c r="X89" s="38"/>
      <c r="Y89" s="60" t="s">
        <v>102</v>
      </c>
    </row>
    <row r="90" s="1" customFormat="1" spans="1:25">
      <c r="A90" s="19">
        <v>87</v>
      </c>
      <c r="B90" s="20" t="s">
        <v>128</v>
      </c>
      <c r="C90" s="24" t="s">
        <v>251</v>
      </c>
      <c r="D90" s="24" t="s">
        <v>30</v>
      </c>
      <c r="E90" s="24">
        <v>46</v>
      </c>
      <c r="F90" s="26" t="s">
        <v>252</v>
      </c>
      <c r="G90" s="23" t="s">
        <v>248</v>
      </c>
      <c r="H90" s="23">
        <v>1120</v>
      </c>
      <c r="I90" s="23">
        <v>5</v>
      </c>
      <c r="J90" s="23">
        <v>4</v>
      </c>
      <c r="K90" s="23">
        <v>420</v>
      </c>
      <c r="L90" s="36">
        <f t="shared" si="32"/>
        <v>5600</v>
      </c>
      <c r="M90" s="35">
        <v>0</v>
      </c>
      <c r="N90" s="35">
        <v>0</v>
      </c>
      <c r="O90" s="36">
        <v>0</v>
      </c>
      <c r="P90" s="38">
        <f>535.97*8</f>
        <v>4287.76</v>
      </c>
      <c r="Q90" s="36">
        <f t="shared" si="31"/>
        <v>1669.04</v>
      </c>
      <c r="R90" s="36">
        <f t="shared" si="33"/>
        <v>206.4</v>
      </c>
      <c r="S90" s="38">
        <f>U90/8*6</f>
        <v>4622.4</v>
      </c>
      <c r="T90" s="38">
        <f>U90/8*2</f>
        <v>1540.8</v>
      </c>
      <c r="U90" s="38">
        <f t="shared" si="20"/>
        <v>6163.2</v>
      </c>
      <c r="V90" s="38"/>
      <c r="W90" s="38"/>
      <c r="X90" s="38"/>
      <c r="Y90" s="60" t="s">
        <v>102</v>
      </c>
    </row>
    <row r="91" s="1" customFormat="1" spans="1:25">
      <c r="A91" s="19">
        <v>88</v>
      </c>
      <c r="B91" s="20" t="s">
        <v>128</v>
      </c>
      <c r="C91" s="24" t="s">
        <v>253</v>
      </c>
      <c r="D91" s="24" t="s">
        <v>30</v>
      </c>
      <c r="E91" s="24">
        <v>45</v>
      </c>
      <c r="F91" s="26" t="s">
        <v>254</v>
      </c>
      <c r="G91" s="23" t="s">
        <v>248</v>
      </c>
      <c r="H91" s="23">
        <v>1120</v>
      </c>
      <c r="I91" s="23">
        <v>5</v>
      </c>
      <c r="J91" s="23">
        <v>4</v>
      </c>
      <c r="K91" s="23">
        <v>420</v>
      </c>
      <c r="L91" s="36">
        <f t="shared" si="32"/>
        <v>5600</v>
      </c>
      <c r="M91" s="35">
        <v>0</v>
      </c>
      <c r="N91" s="35">
        <v>0</v>
      </c>
      <c r="O91" s="36">
        <v>0</v>
      </c>
      <c r="P91" s="38">
        <f>535.97*8</f>
        <v>4287.76</v>
      </c>
      <c r="Q91" s="36">
        <f t="shared" si="31"/>
        <v>1669.04</v>
      </c>
      <c r="R91" s="36">
        <f t="shared" si="33"/>
        <v>206.4</v>
      </c>
      <c r="S91" s="38">
        <f>U91/8*5</f>
        <v>3852</v>
      </c>
      <c r="T91" s="38">
        <f>U91/8*3</f>
        <v>2311.2</v>
      </c>
      <c r="U91" s="38">
        <f t="shared" si="20"/>
        <v>6163.2</v>
      </c>
      <c r="V91" s="38"/>
      <c r="W91" s="38"/>
      <c r="X91" s="38"/>
      <c r="Y91" s="60" t="s">
        <v>102</v>
      </c>
    </row>
    <row r="92" s="1" customFormat="1" spans="1:25">
      <c r="A92" s="19">
        <v>89</v>
      </c>
      <c r="B92" s="20" t="s">
        <v>128</v>
      </c>
      <c r="C92" s="24" t="s">
        <v>255</v>
      </c>
      <c r="D92" s="24" t="s">
        <v>30</v>
      </c>
      <c r="E92" s="24">
        <v>35</v>
      </c>
      <c r="F92" s="26" t="s">
        <v>254</v>
      </c>
      <c r="G92" s="23" t="s">
        <v>256</v>
      </c>
      <c r="H92" s="23">
        <v>1120</v>
      </c>
      <c r="I92" s="23">
        <v>5</v>
      </c>
      <c r="J92" s="23">
        <v>4</v>
      </c>
      <c r="K92" s="23">
        <v>420</v>
      </c>
      <c r="L92" s="36">
        <f t="shared" si="32"/>
        <v>5600</v>
      </c>
      <c r="M92" s="35">
        <v>0</v>
      </c>
      <c r="N92" s="35">
        <v>0</v>
      </c>
      <c r="O92" s="36">
        <v>0</v>
      </c>
      <c r="P92" s="38">
        <f>535.97*7</f>
        <v>3751.79</v>
      </c>
      <c r="Q92" s="36">
        <f t="shared" si="31"/>
        <v>1669.04</v>
      </c>
      <c r="R92" s="36">
        <f t="shared" si="33"/>
        <v>206.4</v>
      </c>
      <c r="S92" s="38">
        <f>U92/7*5</f>
        <v>4019.45</v>
      </c>
      <c r="T92" s="38">
        <f>U92/7*2</f>
        <v>1607.78</v>
      </c>
      <c r="U92" s="38">
        <f t="shared" si="20"/>
        <v>5627.23</v>
      </c>
      <c r="V92" s="38"/>
      <c r="W92" s="38"/>
      <c r="X92" s="38"/>
      <c r="Y92" s="60" t="s">
        <v>257</v>
      </c>
    </row>
    <row r="93" s="1" customFormat="1" spans="1:25">
      <c r="A93" s="19">
        <v>90</v>
      </c>
      <c r="B93" s="20" t="s">
        <v>128</v>
      </c>
      <c r="C93" s="24" t="s">
        <v>258</v>
      </c>
      <c r="D93" s="24" t="s">
        <v>30</v>
      </c>
      <c r="E93" s="24">
        <v>55</v>
      </c>
      <c r="F93" s="26" t="s">
        <v>259</v>
      </c>
      <c r="G93" s="23" t="s">
        <v>256</v>
      </c>
      <c r="H93" s="23">
        <v>1120</v>
      </c>
      <c r="I93" s="23">
        <v>5</v>
      </c>
      <c r="J93" s="23">
        <v>4</v>
      </c>
      <c r="K93" s="23">
        <v>420</v>
      </c>
      <c r="L93" s="36">
        <f t="shared" si="32"/>
        <v>5600</v>
      </c>
      <c r="M93" s="35">
        <v>0</v>
      </c>
      <c r="N93" s="35">
        <v>0</v>
      </c>
      <c r="O93" s="36">
        <v>0</v>
      </c>
      <c r="P93" s="38">
        <f>535.97*7</f>
        <v>3751.79</v>
      </c>
      <c r="Q93" s="36">
        <f t="shared" si="31"/>
        <v>1669.04</v>
      </c>
      <c r="R93" s="36">
        <f t="shared" si="33"/>
        <v>206.4</v>
      </c>
      <c r="S93" s="38">
        <f>U93/7*5</f>
        <v>4019.45</v>
      </c>
      <c r="T93" s="38">
        <f>U93/7*2</f>
        <v>1607.78</v>
      </c>
      <c r="U93" s="38">
        <f t="shared" si="20"/>
        <v>5627.23</v>
      </c>
      <c r="V93" s="38"/>
      <c r="W93" s="38"/>
      <c r="X93" s="38"/>
      <c r="Y93" s="60" t="s">
        <v>257</v>
      </c>
    </row>
    <row r="94" s="1" customFormat="1" spans="1:25">
      <c r="A94" s="19">
        <v>91</v>
      </c>
      <c r="B94" s="20" t="s">
        <v>128</v>
      </c>
      <c r="C94" s="24" t="s">
        <v>260</v>
      </c>
      <c r="D94" s="24" t="s">
        <v>30</v>
      </c>
      <c r="E94" s="24">
        <v>40</v>
      </c>
      <c r="F94" s="26" t="s">
        <v>261</v>
      </c>
      <c r="G94" s="23" t="s">
        <v>262</v>
      </c>
      <c r="H94" s="23">
        <v>1120</v>
      </c>
      <c r="I94" s="23">
        <v>5</v>
      </c>
      <c r="J94" s="23">
        <v>4</v>
      </c>
      <c r="K94" s="23">
        <v>420</v>
      </c>
      <c r="L94" s="36">
        <f t="shared" si="32"/>
        <v>5600</v>
      </c>
      <c r="M94" s="35">
        <v>0</v>
      </c>
      <c r="N94" s="35">
        <v>0</v>
      </c>
      <c r="O94" s="36">
        <v>0</v>
      </c>
      <c r="P94" s="38">
        <f t="shared" ref="P94:P103" si="34">535.97*8</f>
        <v>4287.76</v>
      </c>
      <c r="Q94" s="36">
        <f t="shared" si="31"/>
        <v>1669.04</v>
      </c>
      <c r="R94" s="36">
        <f t="shared" si="33"/>
        <v>206.4</v>
      </c>
      <c r="S94" s="38">
        <v>0</v>
      </c>
      <c r="T94" s="38">
        <f>U94</f>
        <v>6163.2</v>
      </c>
      <c r="U94" s="38">
        <f t="shared" si="20"/>
        <v>6163.2</v>
      </c>
      <c r="V94" s="38"/>
      <c r="W94" s="38"/>
      <c r="X94" s="38"/>
      <c r="Y94" s="60" t="s">
        <v>102</v>
      </c>
    </row>
    <row r="95" s="1" customFormat="1" spans="1:25">
      <c r="A95" s="19">
        <v>92</v>
      </c>
      <c r="B95" s="20" t="s">
        <v>128</v>
      </c>
      <c r="C95" s="24" t="s">
        <v>263</v>
      </c>
      <c r="D95" s="24" t="s">
        <v>30</v>
      </c>
      <c r="E95" s="24">
        <v>50</v>
      </c>
      <c r="F95" s="26" t="s">
        <v>264</v>
      </c>
      <c r="G95" s="23" t="s">
        <v>265</v>
      </c>
      <c r="H95" s="23">
        <v>1120</v>
      </c>
      <c r="I95" s="23">
        <v>5</v>
      </c>
      <c r="J95" s="23">
        <v>4</v>
      </c>
      <c r="K95" s="23">
        <v>420</v>
      </c>
      <c r="L95" s="36">
        <f t="shared" si="32"/>
        <v>5600</v>
      </c>
      <c r="M95" s="35">
        <v>0</v>
      </c>
      <c r="N95" s="35">
        <v>0</v>
      </c>
      <c r="O95" s="36">
        <v>0</v>
      </c>
      <c r="P95" s="38">
        <f t="shared" si="34"/>
        <v>4287.76</v>
      </c>
      <c r="Q95" s="36">
        <f t="shared" si="31"/>
        <v>1669.04</v>
      </c>
      <c r="R95" s="36">
        <f t="shared" si="33"/>
        <v>206.4</v>
      </c>
      <c r="S95" s="38">
        <f>U:U/8</f>
        <v>770.4</v>
      </c>
      <c r="T95" s="38">
        <f>U95/8*7</f>
        <v>5392.8</v>
      </c>
      <c r="U95" s="38">
        <f t="shared" si="20"/>
        <v>6163.2</v>
      </c>
      <c r="V95" s="38"/>
      <c r="W95" s="38"/>
      <c r="X95" s="38"/>
      <c r="Y95" s="60" t="s">
        <v>102</v>
      </c>
    </row>
    <row r="96" s="1" customFormat="1" spans="1:25">
      <c r="A96" s="19">
        <v>93</v>
      </c>
      <c r="B96" s="20" t="s">
        <v>128</v>
      </c>
      <c r="C96" s="24" t="s">
        <v>266</v>
      </c>
      <c r="D96" s="24" t="s">
        <v>35</v>
      </c>
      <c r="E96" s="24">
        <v>47</v>
      </c>
      <c r="F96" s="27" t="s">
        <v>267</v>
      </c>
      <c r="G96" s="23" t="s">
        <v>268</v>
      </c>
      <c r="H96" s="23">
        <v>1120</v>
      </c>
      <c r="I96" s="23">
        <v>5</v>
      </c>
      <c r="J96" s="23">
        <v>4</v>
      </c>
      <c r="K96" s="23">
        <v>420</v>
      </c>
      <c r="L96" s="36">
        <f t="shared" si="32"/>
        <v>5600</v>
      </c>
      <c r="M96" s="35">
        <v>0</v>
      </c>
      <c r="N96" s="35">
        <v>0</v>
      </c>
      <c r="O96" s="36">
        <v>0</v>
      </c>
      <c r="P96" s="38">
        <f t="shared" si="34"/>
        <v>4287.76</v>
      </c>
      <c r="Q96" s="36">
        <f t="shared" ref="Q96:Q105" si="35">208.63*8</f>
        <v>1669.04</v>
      </c>
      <c r="R96" s="36">
        <f t="shared" si="33"/>
        <v>206.4</v>
      </c>
      <c r="S96" s="38">
        <v>0</v>
      </c>
      <c r="T96" s="38">
        <f>U96</f>
        <v>6163.2</v>
      </c>
      <c r="U96" s="38">
        <f t="shared" si="20"/>
        <v>6163.2</v>
      </c>
      <c r="V96" s="38">
        <f>SUM(S96:S98)</f>
        <v>6163.2</v>
      </c>
      <c r="W96" s="38">
        <f>SUM(T96:T98)</f>
        <v>12326.4</v>
      </c>
      <c r="X96" s="38">
        <f>SUM(U96:U98)</f>
        <v>18489.6</v>
      </c>
      <c r="Y96" s="60" t="s">
        <v>102</v>
      </c>
    </row>
    <row r="97" s="1" customFormat="1" spans="1:25">
      <c r="A97" s="19">
        <v>94</v>
      </c>
      <c r="B97" s="20" t="s">
        <v>128</v>
      </c>
      <c r="C97" s="24" t="s">
        <v>269</v>
      </c>
      <c r="D97" s="24" t="s">
        <v>35</v>
      </c>
      <c r="E97" s="24">
        <v>41</v>
      </c>
      <c r="F97" s="22" t="s">
        <v>270</v>
      </c>
      <c r="G97" s="23" t="s">
        <v>268</v>
      </c>
      <c r="H97" s="23">
        <v>1120</v>
      </c>
      <c r="I97" s="23">
        <v>2</v>
      </c>
      <c r="J97" s="23">
        <v>1</v>
      </c>
      <c r="K97" s="23">
        <v>105</v>
      </c>
      <c r="L97" s="36">
        <f>H97*2</f>
        <v>2240</v>
      </c>
      <c r="M97" s="35">
        <v>3</v>
      </c>
      <c r="N97" s="35">
        <v>315</v>
      </c>
      <c r="O97" s="36">
        <f>H97*3</f>
        <v>3360</v>
      </c>
      <c r="P97" s="38">
        <f t="shared" si="34"/>
        <v>4287.76</v>
      </c>
      <c r="Q97" s="36">
        <f t="shared" si="35"/>
        <v>1669.04</v>
      </c>
      <c r="R97" s="36">
        <f t="shared" si="33"/>
        <v>206.4</v>
      </c>
      <c r="S97" s="38">
        <f>U97/8*8</f>
        <v>6163.2</v>
      </c>
      <c r="T97" s="38"/>
      <c r="U97" s="38">
        <f t="shared" si="20"/>
        <v>6163.2</v>
      </c>
      <c r="V97" s="38"/>
      <c r="W97" s="38"/>
      <c r="X97" s="38"/>
      <c r="Y97" s="60" t="s">
        <v>102</v>
      </c>
    </row>
    <row r="98" s="1" customFormat="1" spans="1:25">
      <c r="A98" s="19">
        <v>95</v>
      </c>
      <c r="B98" s="20" t="s">
        <v>128</v>
      </c>
      <c r="C98" s="24" t="s">
        <v>271</v>
      </c>
      <c r="D98" s="24" t="s">
        <v>30</v>
      </c>
      <c r="E98" s="24">
        <v>53</v>
      </c>
      <c r="F98" s="27" t="s">
        <v>161</v>
      </c>
      <c r="G98" s="23" t="s">
        <v>268</v>
      </c>
      <c r="H98" s="23">
        <v>1120</v>
      </c>
      <c r="I98" s="23">
        <v>5</v>
      </c>
      <c r="J98" s="23">
        <v>4</v>
      </c>
      <c r="K98" s="23">
        <v>420</v>
      </c>
      <c r="L98" s="36">
        <f>H98*5</f>
        <v>5600</v>
      </c>
      <c r="M98" s="35">
        <v>0</v>
      </c>
      <c r="N98" s="35">
        <v>0</v>
      </c>
      <c r="O98" s="36">
        <v>0</v>
      </c>
      <c r="P98" s="38">
        <f t="shared" si="34"/>
        <v>4287.76</v>
      </c>
      <c r="Q98" s="36">
        <f t="shared" si="35"/>
        <v>1669.04</v>
      </c>
      <c r="R98" s="36">
        <f t="shared" si="33"/>
        <v>206.4</v>
      </c>
      <c r="S98" s="38">
        <v>0</v>
      </c>
      <c r="T98" s="38">
        <f>U98</f>
        <v>6163.2</v>
      </c>
      <c r="U98" s="38">
        <f t="shared" si="20"/>
        <v>6163.2</v>
      </c>
      <c r="V98" s="38"/>
      <c r="W98" s="38"/>
      <c r="X98" s="38"/>
      <c r="Y98" s="60" t="s">
        <v>102</v>
      </c>
    </row>
    <row r="99" s="1" customFormat="1" spans="1:25">
      <c r="A99" s="19">
        <v>96</v>
      </c>
      <c r="B99" s="20" t="s">
        <v>128</v>
      </c>
      <c r="C99" s="24" t="s">
        <v>272</v>
      </c>
      <c r="D99" s="24" t="s">
        <v>35</v>
      </c>
      <c r="E99" s="24">
        <v>48</v>
      </c>
      <c r="F99" s="26" t="s">
        <v>273</v>
      </c>
      <c r="G99" s="23" t="s">
        <v>274</v>
      </c>
      <c r="H99" s="23">
        <v>1120</v>
      </c>
      <c r="I99" s="23">
        <v>2</v>
      </c>
      <c r="J99" s="23">
        <v>1</v>
      </c>
      <c r="K99" s="23">
        <v>105</v>
      </c>
      <c r="L99" s="36">
        <f>H99*2</f>
        <v>2240</v>
      </c>
      <c r="M99" s="35">
        <v>3</v>
      </c>
      <c r="N99" s="35">
        <v>0</v>
      </c>
      <c r="O99" s="36">
        <f>H99*3</f>
        <v>3360</v>
      </c>
      <c r="P99" s="38">
        <f>581.12*8</f>
        <v>4648.96</v>
      </c>
      <c r="Q99" s="36"/>
      <c r="R99" s="36"/>
      <c r="S99" s="38">
        <f t="shared" ref="S99:S109" si="36">U99/8*8</f>
        <v>4648.96</v>
      </c>
      <c r="T99" s="38"/>
      <c r="U99" s="38">
        <f t="shared" si="20"/>
        <v>4648.96</v>
      </c>
      <c r="V99" s="38">
        <f>SUM(S99:S112)</f>
        <v>71504.24</v>
      </c>
      <c r="W99" s="38">
        <f>SUM(T99:T112)</f>
        <v>3148.71</v>
      </c>
      <c r="X99" s="38">
        <f>SUM(U99:U112)</f>
        <v>74652.95</v>
      </c>
      <c r="Y99" s="60"/>
    </row>
    <row r="100" s="1" customFormat="1" spans="1:25">
      <c r="A100" s="19">
        <v>97</v>
      </c>
      <c r="B100" s="20" t="s">
        <v>128</v>
      </c>
      <c r="C100" s="24" t="s">
        <v>275</v>
      </c>
      <c r="D100" s="24" t="s">
        <v>35</v>
      </c>
      <c r="E100" s="24">
        <v>47</v>
      </c>
      <c r="F100" s="26" t="s">
        <v>276</v>
      </c>
      <c r="G100" s="23" t="s">
        <v>274</v>
      </c>
      <c r="H100" s="23">
        <v>1120</v>
      </c>
      <c r="I100" s="23">
        <v>2</v>
      </c>
      <c r="J100" s="23">
        <v>1</v>
      </c>
      <c r="K100" s="23">
        <v>105</v>
      </c>
      <c r="L100" s="36">
        <f>H100*2</f>
        <v>2240</v>
      </c>
      <c r="M100" s="35">
        <v>3</v>
      </c>
      <c r="N100" s="35">
        <v>0</v>
      </c>
      <c r="O100" s="36">
        <f>H100*3</f>
        <v>3360</v>
      </c>
      <c r="P100" s="38">
        <f t="shared" ref="P100:P109" si="37">581.12*8</f>
        <v>4648.96</v>
      </c>
      <c r="Q100" s="36">
        <f t="shared" si="35"/>
        <v>1669.04</v>
      </c>
      <c r="R100" s="36">
        <f t="shared" ref="R99:R109" si="38">25.8*8</f>
        <v>206.4</v>
      </c>
      <c r="S100" s="38">
        <f t="shared" si="36"/>
        <v>6524.4</v>
      </c>
      <c r="T100" s="38"/>
      <c r="U100" s="38">
        <f t="shared" si="20"/>
        <v>6524.4</v>
      </c>
      <c r="V100" s="38"/>
      <c r="W100" s="38"/>
      <c r="X100" s="38"/>
      <c r="Y100" s="60"/>
    </row>
    <row r="101" s="1" customFormat="1" spans="1:25">
      <c r="A101" s="19">
        <v>98</v>
      </c>
      <c r="B101" s="20" t="s">
        <v>128</v>
      </c>
      <c r="C101" s="24" t="s">
        <v>277</v>
      </c>
      <c r="D101" s="24" t="s">
        <v>30</v>
      </c>
      <c r="E101" s="24">
        <v>58</v>
      </c>
      <c r="F101" s="22" t="s">
        <v>278</v>
      </c>
      <c r="G101" s="23" t="s">
        <v>274</v>
      </c>
      <c r="H101" s="23">
        <v>1120</v>
      </c>
      <c r="I101" s="23">
        <v>2</v>
      </c>
      <c r="J101" s="23">
        <v>1</v>
      </c>
      <c r="K101" s="23">
        <v>105</v>
      </c>
      <c r="L101" s="36">
        <f t="shared" ref="L101:L110" si="39">H101*2</f>
        <v>2240</v>
      </c>
      <c r="M101" s="35">
        <v>3</v>
      </c>
      <c r="N101" s="35">
        <v>315</v>
      </c>
      <c r="O101" s="36">
        <f t="shared" ref="O101:O110" si="40">H101*3</f>
        <v>3360</v>
      </c>
      <c r="P101" s="38">
        <f t="shared" si="37"/>
        <v>4648.96</v>
      </c>
      <c r="Q101" s="36"/>
      <c r="R101" s="36"/>
      <c r="S101" s="38">
        <f t="shared" si="36"/>
        <v>4648.96</v>
      </c>
      <c r="T101" s="38"/>
      <c r="U101" s="38">
        <f t="shared" si="20"/>
        <v>4648.96</v>
      </c>
      <c r="V101" s="38"/>
      <c r="W101" s="38"/>
      <c r="X101" s="38"/>
      <c r="Y101" s="60"/>
    </row>
    <row r="102" s="1" customFormat="1" spans="1:25">
      <c r="A102" s="19">
        <v>99</v>
      </c>
      <c r="B102" s="20" t="s">
        <v>128</v>
      </c>
      <c r="C102" s="24" t="s">
        <v>279</v>
      </c>
      <c r="D102" s="24" t="s">
        <v>35</v>
      </c>
      <c r="E102" s="24">
        <v>49</v>
      </c>
      <c r="F102" s="22" t="s">
        <v>280</v>
      </c>
      <c r="G102" s="23" t="s">
        <v>274</v>
      </c>
      <c r="H102" s="23">
        <v>1120</v>
      </c>
      <c r="I102" s="23">
        <v>2</v>
      </c>
      <c r="J102" s="23">
        <v>1</v>
      </c>
      <c r="K102" s="23">
        <v>105</v>
      </c>
      <c r="L102" s="36">
        <f t="shared" si="39"/>
        <v>2240</v>
      </c>
      <c r="M102" s="35">
        <v>3</v>
      </c>
      <c r="N102" s="35">
        <v>315</v>
      </c>
      <c r="O102" s="36">
        <f t="shared" si="40"/>
        <v>3360</v>
      </c>
      <c r="P102" s="38">
        <f t="shared" si="37"/>
        <v>4648.96</v>
      </c>
      <c r="Q102" s="36">
        <f t="shared" si="35"/>
        <v>1669.04</v>
      </c>
      <c r="R102" s="36">
        <f t="shared" si="38"/>
        <v>206.4</v>
      </c>
      <c r="S102" s="38">
        <f t="shared" si="36"/>
        <v>6524.4</v>
      </c>
      <c r="T102" s="38"/>
      <c r="U102" s="38">
        <f t="shared" si="20"/>
        <v>6524.4</v>
      </c>
      <c r="V102" s="38"/>
      <c r="W102" s="38"/>
      <c r="X102" s="38"/>
      <c r="Y102" s="60"/>
    </row>
    <row r="103" s="1" customFormat="1" spans="1:25">
      <c r="A103" s="19">
        <v>100</v>
      </c>
      <c r="B103" s="20" t="s">
        <v>128</v>
      </c>
      <c r="C103" s="24" t="s">
        <v>281</v>
      </c>
      <c r="D103" s="24" t="s">
        <v>30</v>
      </c>
      <c r="E103" s="24">
        <v>32</v>
      </c>
      <c r="F103" s="22" t="s">
        <v>282</v>
      </c>
      <c r="G103" s="23" t="s">
        <v>274</v>
      </c>
      <c r="H103" s="23">
        <v>1120</v>
      </c>
      <c r="I103" s="23">
        <v>2</v>
      </c>
      <c r="J103" s="23">
        <v>1</v>
      </c>
      <c r="K103" s="23">
        <v>105</v>
      </c>
      <c r="L103" s="36">
        <f t="shared" si="39"/>
        <v>2240</v>
      </c>
      <c r="M103" s="35">
        <v>3</v>
      </c>
      <c r="N103" s="35">
        <v>315</v>
      </c>
      <c r="O103" s="36">
        <f t="shared" si="40"/>
        <v>3360</v>
      </c>
      <c r="P103" s="38">
        <f t="shared" si="37"/>
        <v>4648.96</v>
      </c>
      <c r="Q103" s="36">
        <f t="shared" si="35"/>
        <v>1669.04</v>
      </c>
      <c r="R103" s="36">
        <f t="shared" si="38"/>
        <v>206.4</v>
      </c>
      <c r="S103" s="38">
        <f t="shared" si="36"/>
        <v>6524.4</v>
      </c>
      <c r="T103" s="38"/>
      <c r="U103" s="38">
        <f t="shared" si="20"/>
        <v>6524.4</v>
      </c>
      <c r="V103" s="38"/>
      <c r="W103" s="38"/>
      <c r="X103" s="38"/>
      <c r="Y103" s="60"/>
    </row>
    <row r="104" s="1" customFormat="1" spans="1:25">
      <c r="A104" s="19">
        <v>101</v>
      </c>
      <c r="B104" s="20" t="s">
        <v>128</v>
      </c>
      <c r="C104" s="24" t="s">
        <v>283</v>
      </c>
      <c r="D104" s="24" t="s">
        <v>30</v>
      </c>
      <c r="E104" s="24">
        <v>49</v>
      </c>
      <c r="F104" s="22" t="s">
        <v>284</v>
      </c>
      <c r="G104" s="23" t="s">
        <v>274</v>
      </c>
      <c r="H104" s="23">
        <v>1120</v>
      </c>
      <c r="I104" s="23">
        <v>2</v>
      </c>
      <c r="J104" s="23">
        <v>1</v>
      </c>
      <c r="K104" s="23">
        <v>105</v>
      </c>
      <c r="L104" s="36">
        <f t="shared" si="39"/>
        <v>2240</v>
      </c>
      <c r="M104" s="35">
        <v>3</v>
      </c>
      <c r="N104" s="35">
        <v>315</v>
      </c>
      <c r="O104" s="36">
        <f t="shared" si="40"/>
        <v>3360</v>
      </c>
      <c r="P104" s="38">
        <f t="shared" si="37"/>
        <v>4648.96</v>
      </c>
      <c r="Q104" s="36">
        <f t="shared" si="35"/>
        <v>1669.04</v>
      </c>
      <c r="R104" s="36">
        <f t="shared" si="38"/>
        <v>206.4</v>
      </c>
      <c r="S104" s="38">
        <f t="shared" si="36"/>
        <v>6524.4</v>
      </c>
      <c r="T104" s="38"/>
      <c r="U104" s="38">
        <f t="shared" si="20"/>
        <v>6524.4</v>
      </c>
      <c r="V104" s="38"/>
      <c r="W104" s="38"/>
      <c r="X104" s="38"/>
      <c r="Y104" s="60"/>
    </row>
    <row r="105" s="1" customFormat="1" spans="1:25">
      <c r="A105" s="19">
        <v>102</v>
      </c>
      <c r="B105" s="20" t="s">
        <v>128</v>
      </c>
      <c r="C105" s="24" t="s">
        <v>285</v>
      </c>
      <c r="D105" s="24" t="s">
        <v>35</v>
      </c>
      <c r="E105" s="24">
        <v>43</v>
      </c>
      <c r="F105" s="22" t="s">
        <v>116</v>
      </c>
      <c r="G105" s="23" t="s">
        <v>274</v>
      </c>
      <c r="H105" s="23">
        <v>1120</v>
      </c>
      <c r="I105" s="23">
        <v>2</v>
      </c>
      <c r="J105" s="23">
        <v>1</v>
      </c>
      <c r="K105" s="23">
        <v>105</v>
      </c>
      <c r="L105" s="36">
        <f t="shared" si="39"/>
        <v>2240</v>
      </c>
      <c r="M105" s="35">
        <v>3</v>
      </c>
      <c r="N105" s="35">
        <v>315</v>
      </c>
      <c r="O105" s="36">
        <f t="shared" si="40"/>
        <v>3360</v>
      </c>
      <c r="P105" s="38">
        <f t="shared" si="37"/>
        <v>4648.96</v>
      </c>
      <c r="Q105" s="36">
        <f t="shared" si="35"/>
        <v>1669.04</v>
      </c>
      <c r="R105" s="36">
        <f t="shared" si="38"/>
        <v>206.4</v>
      </c>
      <c r="S105" s="38">
        <f t="shared" si="36"/>
        <v>6524.4</v>
      </c>
      <c r="T105" s="38"/>
      <c r="U105" s="38">
        <f t="shared" si="20"/>
        <v>6524.4</v>
      </c>
      <c r="V105" s="38"/>
      <c r="W105" s="38"/>
      <c r="X105" s="38"/>
      <c r="Y105" s="60"/>
    </row>
    <row r="106" s="1" customFormat="1" spans="1:25">
      <c r="A106" s="19">
        <v>103</v>
      </c>
      <c r="B106" s="20" t="s">
        <v>128</v>
      </c>
      <c r="C106" s="24" t="s">
        <v>286</v>
      </c>
      <c r="D106" s="24" t="s">
        <v>35</v>
      </c>
      <c r="E106" s="24">
        <v>46</v>
      </c>
      <c r="F106" s="22" t="s">
        <v>287</v>
      </c>
      <c r="G106" s="23" t="s">
        <v>274</v>
      </c>
      <c r="H106" s="23">
        <v>1120</v>
      </c>
      <c r="I106" s="23">
        <v>2</v>
      </c>
      <c r="J106" s="23">
        <v>1</v>
      </c>
      <c r="K106" s="23">
        <v>105</v>
      </c>
      <c r="L106" s="36">
        <f t="shared" si="39"/>
        <v>2240</v>
      </c>
      <c r="M106" s="35">
        <v>3</v>
      </c>
      <c r="N106" s="35">
        <v>315</v>
      </c>
      <c r="O106" s="36">
        <f t="shared" si="40"/>
        <v>3360</v>
      </c>
      <c r="P106" s="38">
        <f t="shared" si="37"/>
        <v>4648.96</v>
      </c>
      <c r="Q106" s="36">
        <f t="shared" ref="Q106:Q111" si="41">208.63*8</f>
        <v>1669.04</v>
      </c>
      <c r="R106" s="36">
        <f t="shared" si="38"/>
        <v>206.4</v>
      </c>
      <c r="S106" s="38">
        <f t="shared" si="36"/>
        <v>6524.4</v>
      </c>
      <c r="T106" s="38"/>
      <c r="U106" s="38">
        <f t="shared" si="20"/>
        <v>6524.4</v>
      </c>
      <c r="V106" s="38"/>
      <c r="W106" s="38"/>
      <c r="X106" s="38"/>
      <c r="Y106" s="60"/>
    </row>
    <row r="107" s="1" customFormat="1" spans="1:25">
      <c r="A107" s="19">
        <v>104</v>
      </c>
      <c r="B107" s="20" t="s">
        <v>128</v>
      </c>
      <c r="C107" s="24" t="s">
        <v>288</v>
      </c>
      <c r="D107" s="24" t="s">
        <v>30</v>
      </c>
      <c r="E107" s="24">
        <v>54</v>
      </c>
      <c r="F107" s="22" t="s">
        <v>289</v>
      </c>
      <c r="G107" s="23" t="s">
        <v>274</v>
      </c>
      <c r="H107" s="23">
        <v>1120</v>
      </c>
      <c r="I107" s="23">
        <v>2</v>
      </c>
      <c r="J107" s="23">
        <v>1</v>
      </c>
      <c r="K107" s="23">
        <v>105</v>
      </c>
      <c r="L107" s="36">
        <f t="shared" si="39"/>
        <v>2240</v>
      </c>
      <c r="M107" s="35">
        <v>3</v>
      </c>
      <c r="N107" s="35">
        <v>315</v>
      </c>
      <c r="O107" s="36">
        <f t="shared" si="40"/>
        <v>3360</v>
      </c>
      <c r="P107" s="38">
        <f t="shared" si="37"/>
        <v>4648.96</v>
      </c>
      <c r="Q107" s="36">
        <f t="shared" si="41"/>
        <v>1669.04</v>
      </c>
      <c r="R107" s="36">
        <f t="shared" si="38"/>
        <v>206.4</v>
      </c>
      <c r="S107" s="38">
        <f t="shared" si="36"/>
        <v>6524.4</v>
      </c>
      <c r="T107" s="38"/>
      <c r="U107" s="38">
        <f t="shared" si="20"/>
        <v>6524.4</v>
      </c>
      <c r="V107" s="38"/>
      <c r="W107" s="38"/>
      <c r="X107" s="38"/>
      <c r="Y107" s="60"/>
    </row>
    <row r="108" s="1" customFormat="1" spans="1:25">
      <c r="A108" s="19">
        <v>105</v>
      </c>
      <c r="B108" s="20" t="s">
        <v>128</v>
      </c>
      <c r="C108" s="24" t="s">
        <v>290</v>
      </c>
      <c r="D108" s="24" t="s">
        <v>35</v>
      </c>
      <c r="E108" s="24">
        <v>49</v>
      </c>
      <c r="F108" s="26" t="s">
        <v>291</v>
      </c>
      <c r="G108" s="23" t="s">
        <v>274</v>
      </c>
      <c r="H108" s="23">
        <v>1120</v>
      </c>
      <c r="I108" s="23">
        <v>2</v>
      </c>
      <c r="J108" s="23">
        <v>1</v>
      </c>
      <c r="K108" s="23">
        <v>105</v>
      </c>
      <c r="L108" s="36">
        <f t="shared" si="39"/>
        <v>2240</v>
      </c>
      <c r="M108" s="35">
        <v>3</v>
      </c>
      <c r="N108" s="35">
        <v>315</v>
      </c>
      <c r="O108" s="36">
        <f t="shared" si="40"/>
        <v>3360</v>
      </c>
      <c r="P108" s="38">
        <f t="shared" si="37"/>
        <v>4648.96</v>
      </c>
      <c r="Q108" s="36">
        <f t="shared" si="41"/>
        <v>1669.04</v>
      </c>
      <c r="R108" s="36">
        <f t="shared" si="38"/>
        <v>206.4</v>
      </c>
      <c r="S108" s="38">
        <f t="shared" si="36"/>
        <v>6524.4</v>
      </c>
      <c r="T108" s="38"/>
      <c r="U108" s="38">
        <f t="shared" si="20"/>
        <v>6524.4</v>
      </c>
      <c r="V108" s="38"/>
      <c r="W108" s="38"/>
      <c r="X108" s="38"/>
      <c r="Y108" s="60"/>
    </row>
    <row r="109" s="1" customFormat="1" spans="1:25">
      <c r="A109" s="19">
        <v>106</v>
      </c>
      <c r="B109" s="20" t="s">
        <v>128</v>
      </c>
      <c r="C109" s="24" t="s">
        <v>292</v>
      </c>
      <c r="D109" s="24" t="s">
        <v>35</v>
      </c>
      <c r="E109" s="24">
        <v>45</v>
      </c>
      <c r="F109" s="26" t="s">
        <v>63</v>
      </c>
      <c r="G109" s="23" t="s">
        <v>274</v>
      </c>
      <c r="H109" s="23">
        <v>1120</v>
      </c>
      <c r="I109" s="23">
        <v>2</v>
      </c>
      <c r="J109" s="23">
        <v>1</v>
      </c>
      <c r="K109" s="23">
        <v>105</v>
      </c>
      <c r="L109" s="36">
        <f t="shared" si="39"/>
        <v>2240</v>
      </c>
      <c r="M109" s="35">
        <v>3</v>
      </c>
      <c r="N109" s="35">
        <v>315</v>
      </c>
      <c r="O109" s="36">
        <f t="shared" si="40"/>
        <v>3360</v>
      </c>
      <c r="P109" s="38">
        <f t="shared" si="37"/>
        <v>4648.96</v>
      </c>
      <c r="Q109" s="36">
        <f t="shared" si="41"/>
        <v>1669.04</v>
      </c>
      <c r="R109" s="36">
        <f t="shared" si="38"/>
        <v>206.4</v>
      </c>
      <c r="S109" s="38">
        <f t="shared" si="36"/>
        <v>6524.4</v>
      </c>
      <c r="T109" s="38"/>
      <c r="U109" s="38">
        <f t="shared" si="20"/>
        <v>6524.4</v>
      </c>
      <c r="V109" s="38"/>
      <c r="W109" s="38"/>
      <c r="X109" s="38"/>
      <c r="Y109" s="60"/>
    </row>
    <row r="110" s="1" customFormat="1" spans="1:25">
      <c r="A110" s="19">
        <v>107</v>
      </c>
      <c r="B110" s="20" t="s">
        <v>128</v>
      </c>
      <c r="C110" s="62" t="s">
        <v>293</v>
      </c>
      <c r="D110" s="62" t="s">
        <v>35</v>
      </c>
      <c r="E110" s="19">
        <v>50</v>
      </c>
      <c r="F110" s="27" t="s">
        <v>135</v>
      </c>
      <c r="G110" s="23" t="s">
        <v>274</v>
      </c>
      <c r="H110" s="23">
        <v>1120</v>
      </c>
      <c r="I110" s="23">
        <v>2</v>
      </c>
      <c r="J110" s="23">
        <v>1</v>
      </c>
      <c r="K110" s="23">
        <v>105</v>
      </c>
      <c r="L110" s="36">
        <f t="shared" si="39"/>
        <v>2240</v>
      </c>
      <c r="M110" s="35">
        <v>3</v>
      </c>
      <c r="N110" s="35">
        <v>315</v>
      </c>
      <c r="O110" s="36">
        <f>H110*1</f>
        <v>1120</v>
      </c>
      <c r="P110" s="38">
        <f>581.12*6</f>
        <v>3486.72</v>
      </c>
      <c r="Q110" s="36"/>
      <c r="R110" s="36"/>
      <c r="S110" s="38">
        <f>U110/6*6</f>
        <v>3486.72</v>
      </c>
      <c r="T110" s="38"/>
      <c r="U110" s="38">
        <f t="shared" si="20"/>
        <v>3486.72</v>
      </c>
      <c r="V110" s="38"/>
      <c r="W110" s="38"/>
      <c r="X110" s="38"/>
      <c r="Y110" s="60" t="s">
        <v>294</v>
      </c>
    </row>
    <row r="111" s="1" customFormat="1" spans="1:25">
      <c r="A111" s="19">
        <v>108</v>
      </c>
      <c r="B111" s="20" t="s">
        <v>128</v>
      </c>
      <c r="C111" s="62" t="s">
        <v>295</v>
      </c>
      <c r="D111" s="63" t="s">
        <v>35</v>
      </c>
      <c r="E111" s="19">
        <v>50</v>
      </c>
      <c r="F111" s="27" t="s">
        <v>39</v>
      </c>
      <c r="G111" s="23" t="s">
        <v>274</v>
      </c>
      <c r="H111" s="23"/>
      <c r="I111" s="23"/>
      <c r="J111" s="23"/>
      <c r="K111" s="23"/>
      <c r="L111" s="36"/>
      <c r="M111" s="35"/>
      <c r="N111" s="35"/>
      <c r="O111" s="36"/>
      <c r="P111" s="38">
        <f>535.97*2</f>
        <v>1071.94</v>
      </c>
      <c r="Q111" s="36">
        <f>208.63*2</f>
        <v>417.26</v>
      </c>
      <c r="R111" s="36">
        <f>25.8*2</f>
        <v>51.6</v>
      </c>
      <c r="S111" s="38">
        <v>0</v>
      </c>
      <c r="T111" s="38">
        <f>U111</f>
        <v>1540.8</v>
      </c>
      <c r="U111" s="38">
        <f t="shared" si="20"/>
        <v>1540.8</v>
      </c>
      <c r="V111" s="38"/>
      <c r="W111" s="38"/>
      <c r="X111" s="38"/>
      <c r="Y111" s="60" t="s">
        <v>141</v>
      </c>
    </row>
    <row r="112" s="1" customFormat="1" spans="1:25">
      <c r="A112" s="19">
        <v>109</v>
      </c>
      <c r="B112" s="20" t="s">
        <v>128</v>
      </c>
      <c r="C112" s="62" t="s">
        <v>296</v>
      </c>
      <c r="D112" s="63" t="s">
        <v>35</v>
      </c>
      <c r="E112" s="19">
        <v>50</v>
      </c>
      <c r="F112" s="27" t="s">
        <v>122</v>
      </c>
      <c r="G112" s="23" t="s">
        <v>274</v>
      </c>
      <c r="H112" s="23"/>
      <c r="I112" s="23"/>
      <c r="J112" s="23"/>
      <c r="K112" s="23"/>
      <c r="L112" s="36"/>
      <c r="M112" s="35"/>
      <c r="N112" s="35"/>
      <c r="O112" s="36"/>
      <c r="P112" s="38">
        <f>535.97*3</f>
        <v>1607.91</v>
      </c>
      <c r="Q112" s="36"/>
      <c r="R112" s="36"/>
      <c r="S112" s="38">
        <v>0</v>
      </c>
      <c r="T112" s="38">
        <f>U112</f>
        <v>1607.91</v>
      </c>
      <c r="U112" s="38">
        <f t="shared" si="20"/>
        <v>1607.91</v>
      </c>
      <c r="V112" s="38"/>
      <c r="W112" s="38"/>
      <c r="X112" s="38"/>
      <c r="Y112" s="60" t="s">
        <v>297</v>
      </c>
    </row>
    <row r="113" s="1" customFormat="1" spans="1:25">
      <c r="A113" s="19">
        <v>110</v>
      </c>
      <c r="B113" s="20" t="s">
        <v>128</v>
      </c>
      <c r="C113" s="22" t="s">
        <v>298</v>
      </c>
      <c r="D113" s="24" t="s">
        <v>35</v>
      </c>
      <c r="E113" s="24">
        <v>37</v>
      </c>
      <c r="F113" s="26" t="s">
        <v>299</v>
      </c>
      <c r="G113" s="23" t="s">
        <v>300</v>
      </c>
      <c r="H113" s="23">
        <v>1120</v>
      </c>
      <c r="I113" s="23">
        <v>3</v>
      </c>
      <c r="J113" s="23">
        <v>2</v>
      </c>
      <c r="K113" s="23">
        <v>210</v>
      </c>
      <c r="L113" s="39">
        <f>H113*3</f>
        <v>3360</v>
      </c>
      <c r="M113" s="35">
        <v>2</v>
      </c>
      <c r="N113" s="35">
        <v>210</v>
      </c>
      <c r="O113" s="23">
        <f>H113*2</f>
        <v>2240</v>
      </c>
      <c r="P113" s="38">
        <f t="shared" ref="P113:P118" si="42">535.97*8</f>
        <v>4287.76</v>
      </c>
      <c r="Q113" s="36">
        <f t="shared" ref="Q113:Q122" si="43">208.63*8</f>
        <v>1669.04</v>
      </c>
      <c r="R113" s="36">
        <f t="shared" ref="R113:R122" si="44">25.8*8</f>
        <v>206.4</v>
      </c>
      <c r="S113" s="38">
        <f>U113/8*7</f>
        <v>5392.8</v>
      </c>
      <c r="T113" s="38">
        <f>U113/8</f>
        <v>770.4</v>
      </c>
      <c r="U113" s="38">
        <f t="shared" si="20"/>
        <v>6163.2</v>
      </c>
      <c r="V113" s="38">
        <f>SUM(S113:S114)</f>
        <v>10785.6</v>
      </c>
      <c r="W113" s="38">
        <f>SUM(T113:T114)</f>
        <v>1540.8</v>
      </c>
      <c r="X113" s="38">
        <f>SUM(U113:U114)</f>
        <v>12326.4</v>
      </c>
      <c r="Y113" s="60" t="s">
        <v>102</v>
      </c>
    </row>
    <row r="114" s="1" customFormat="1" spans="1:25">
      <c r="A114" s="19">
        <v>111</v>
      </c>
      <c r="B114" s="20" t="s">
        <v>128</v>
      </c>
      <c r="C114" s="22" t="s">
        <v>301</v>
      </c>
      <c r="D114" s="24" t="s">
        <v>30</v>
      </c>
      <c r="E114" s="22">
        <v>46</v>
      </c>
      <c r="F114" s="26" t="s">
        <v>161</v>
      </c>
      <c r="G114" s="23" t="s">
        <v>300</v>
      </c>
      <c r="H114" s="23">
        <v>1120</v>
      </c>
      <c r="I114" s="23">
        <v>3</v>
      </c>
      <c r="J114" s="23">
        <v>2</v>
      </c>
      <c r="K114" s="23">
        <v>210</v>
      </c>
      <c r="L114" s="39">
        <f>H114*3</f>
        <v>3360</v>
      </c>
      <c r="M114" s="35">
        <v>2</v>
      </c>
      <c r="N114" s="35">
        <v>210</v>
      </c>
      <c r="O114" s="23">
        <f>H114*2</f>
        <v>2240</v>
      </c>
      <c r="P114" s="38">
        <f t="shared" si="42"/>
        <v>4287.76</v>
      </c>
      <c r="Q114" s="36">
        <f t="shared" si="43"/>
        <v>1669.04</v>
      </c>
      <c r="R114" s="36">
        <f t="shared" si="44"/>
        <v>206.4</v>
      </c>
      <c r="S114" s="38">
        <f>U114/8*7</f>
        <v>5392.8</v>
      </c>
      <c r="T114" s="38">
        <f>U114/8</f>
        <v>770.4</v>
      </c>
      <c r="U114" s="38">
        <f t="shared" si="20"/>
        <v>6163.2</v>
      </c>
      <c r="V114" s="38"/>
      <c r="W114" s="38"/>
      <c r="X114" s="38"/>
      <c r="Y114" s="60" t="s">
        <v>102</v>
      </c>
    </row>
    <row r="115" s="1" customFormat="1" spans="1:25">
      <c r="A115" s="19">
        <v>112</v>
      </c>
      <c r="B115" s="20" t="s">
        <v>128</v>
      </c>
      <c r="C115" s="24" t="s">
        <v>302</v>
      </c>
      <c r="D115" s="24" t="s">
        <v>30</v>
      </c>
      <c r="E115" s="24">
        <v>59</v>
      </c>
      <c r="F115" s="22" t="s">
        <v>200</v>
      </c>
      <c r="G115" s="23" t="s">
        <v>303</v>
      </c>
      <c r="H115" s="23">
        <v>1120</v>
      </c>
      <c r="I115" s="23">
        <v>3</v>
      </c>
      <c r="J115" s="23">
        <v>2</v>
      </c>
      <c r="K115" s="23">
        <v>210</v>
      </c>
      <c r="L115" s="39">
        <f>H115*3</f>
        <v>3360</v>
      </c>
      <c r="M115" s="35">
        <v>2</v>
      </c>
      <c r="N115" s="35">
        <v>210</v>
      </c>
      <c r="O115" s="23">
        <f>H115*2</f>
        <v>2240</v>
      </c>
      <c r="P115" s="38">
        <f t="shared" si="42"/>
        <v>4287.76</v>
      </c>
      <c r="Q115" s="36">
        <f t="shared" si="43"/>
        <v>1669.04</v>
      </c>
      <c r="R115" s="36">
        <f t="shared" si="44"/>
        <v>206.4</v>
      </c>
      <c r="S115" s="38">
        <f>U115/8*7</f>
        <v>5392.8</v>
      </c>
      <c r="T115" s="38">
        <f>U115/8</f>
        <v>770.4</v>
      </c>
      <c r="U115" s="38">
        <f t="shared" si="20"/>
        <v>6163.2</v>
      </c>
      <c r="V115" s="38">
        <f>SUM(S115:S117)</f>
        <v>16178.4</v>
      </c>
      <c r="W115" s="38">
        <f>SUM(T115:T117)</f>
        <v>2311.2</v>
      </c>
      <c r="X115" s="38">
        <f>SUM(U115:U117)</f>
        <v>18489.6</v>
      </c>
      <c r="Y115" s="60"/>
    </row>
    <row r="116" s="1" customFormat="1" spans="1:25">
      <c r="A116" s="19">
        <v>113</v>
      </c>
      <c r="B116" s="20" t="s">
        <v>128</v>
      </c>
      <c r="C116" s="24" t="s">
        <v>304</v>
      </c>
      <c r="D116" s="24" t="s">
        <v>35</v>
      </c>
      <c r="E116" s="24">
        <v>46</v>
      </c>
      <c r="F116" s="22" t="s">
        <v>49</v>
      </c>
      <c r="G116" s="23" t="s">
        <v>303</v>
      </c>
      <c r="H116" s="23">
        <v>1120</v>
      </c>
      <c r="I116" s="23">
        <v>3</v>
      </c>
      <c r="J116" s="23">
        <v>2</v>
      </c>
      <c r="K116" s="23">
        <v>210</v>
      </c>
      <c r="L116" s="39">
        <f>H116*3</f>
        <v>3360</v>
      </c>
      <c r="M116" s="35">
        <v>2</v>
      </c>
      <c r="N116" s="35">
        <v>210</v>
      </c>
      <c r="O116" s="23">
        <f>H116*2</f>
        <v>2240</v>
      </c>
      <c r="P116" s="38">
        <f t="shared" si="42"/>
        <v>4287.76</v>
      </c>
      <c r="Q116" s="36">
        <f t="shared" si="43"/>
        <v>1669.04</v>
      </c>
      <c r="R116" s="36">
        <f t="shared" si="44"/>
        <v>206.4</v>
      </c>
      <c r="S116" s="38">
        <f>U116/8*7</f>
        <v>5392.8</v>
      </c>
      <c r="T116" s="38">
        <f>U116/8</f>
        <v>770.4</v>
      </c>
      <c r="U116" s="38">
        <f t="shared" si="20"/>
        <v>6163.2</v>
      </c>
      <c r="V116" s="38"/>
      <c r="W116" s="38"/>
      <c r="X116" s="38"/>
      <c r="Y116" s="60"/>
    </row>
    <row r="117" s="1" customFormat="1" spans="1:25">
      <c r="A117" s="19">
        <v>114</v>
      </c>
      <c r="B117" s="20" t="s">
        <v>128</v>
      </c>
      <c r="C117" s="24" t="s">
        <v>305</v>
      </c>
      <c r="D117" s="24" t="s">
        <v>35</v>
      </c>
      <c r="E117" s="24">
        <v>42</v>
      </c>
      <c r="F117" s="22" t="s">
        <v>159</v>
      </c>
      <c r="G117" s="23" t="s">
        <v>303</v>
      </c>
      <c r="H117" s="23">
        <v>1120</v>
      </c>
      <c r="I117" s="23">
        <v>3</v>
      </c>
      <c r="J117" s="23">
        <v>2</v>
      </c>
      <c r="K117" s="23">
        <v>210</v>
      </c>
      <c r="L117" s="39">
        <f>H117*3</f>
        <v>3360</v>
      </c>
      <c r="M117" s="35">
        <v>2</v>
      </c>
      <c r="N117" s="35">
        <v>210</v>
      </c>
      <c r="O117" s="23">
        <f>H117*2</f>
        <v>2240</v>
      </c>
      <c r="P117" s="38">
        <f t="shared" si="42"/>
        <v>4287.76</v>
      </c>
      <c r="Q117" s="36">
        <f t="shared" si="43"/>
        <v>1669.04</v>
      </c>
      <c r="R117" s="36">
        <f t="shared" si="44"/>
        <v>206.4</v>
      </c>
      <c r="S117" s="38">
        <f>U117/8*7</f>
        <v>5392.8</v>
      </c>
      <c r="T117" s="38">
        <f>U117/8</f>
        <v>770.4</v>
      </c>
      <c r="U117" s="38">
        <f t="shared" si="20"/>
        <v>6163.2</v>
      </c>
      <c r="V117" s="38"/>
      <c r="W117" s="38"/>
      <c r="X117" s="38"/>
      <c r="Y117" s="60"/>
    </row>
    <row r="118" s="1" customFormat="1" spans="1:25">
      <c r="A118" s="19">
        <v>115</v>
      </c>
      <c r="B118" s="20" t="s">
        <v>306</v>
      </c>
      <c r="C118" s="24" t="s">
        <v>307</v>
      </c>
      <c r="D118" s="24" t="s">
        <v>30</v>
      </c>
      <c r="E118" s="24">
        <v>29</v>
      </c>
      <c r="F118" s="22" t="s">
        <v>308</v>
      </c>
      <c r="G118" s="23" t="s">
        <v>309</v>
      </c>
      <c r="H118" s="23">
        <v>1120</v>
      </c>
      <c r="I118" s="23">
        <v>5</v>
      </c>
      <c r="J118" s="23">
        <v>4</v>
      </c>
      <c r="K118" s="23">
        <v>420</v>
      </c>
      <c r="L118" s="36">
        <f>H118*5</f>
        <v>5600</v>
      </c>
      <c r="M118" s="35">
        <v>0</v>
      </c>
      <c r="N118" s="35">
        <v>0</v>
      </c>
      <c r="O118" s="36">
        <v>0</v>
      </c>
      <c r="P118" s="38">
        <f t="shared" si="42"/>
        <v>4287.76</v>
      </c>
      <c r="Q118" s="36">
        <f t="shared" si="43"/>
        <v>1669.04</v>
      </c>
      <c r="R118" s="36">
        <f t="shared" si="44"/>
        <v>206.4</v>
      </c>
      <c r="S118" s="38">
        <f>U118/8*5</f>
        <v>3852</v>
      </c>
      <c r="T118" s="38">
        <f>U118/8*3</f>
        <v>2311.2</v>
      </c>
      <c r="U118" s="38">
        <f t="shared" si="20"/>
        <v>6163.2</v>
      </c>
      <c r="V118" s="38">
        <f>SUM(S118:S122)</f>
        <v>20163</v>
      </c>
      <c r="W118" s="38">
        <f>SUM(T118:T123)</f>
        <v>12678.92</v>
      </c>
      <c r="X118" s="38">
        <f>SUM(U118:U123)</f>
        <v>32841.92</v>
      </c>
      <c r="Y118" s="60" t="s">
        <v>102</v>
      </c>
    </row>
    <row r="119" s="1" customFormat="1" spans="1:25">
      <c r="A119" s="19">
        <v>116</v>
      </c>
      <c r="B119" s="20" t="s">
        <v>306</v>
      </c>
      <c r="C119" s="24" t="s">
        <v>310</v>
      </c>
      <c r="D119" s="24" t="s">
        <v>35</v>
      </c>
      <c r="E119" s="24">
        <v>33</v>
      </c>
      <c r="F119" s="22" t="s">
        <v>311</v>
      </c>
      <c r="G119" s="23" t="s">
        <v>309</v>
      </c>
      <c r="H119" s="23">
        <v>1120</v>
      </c>
      <c r="I119" s="23">
        <v>5</v>
      </c>
      <c r="J119" s="23">
        <v>4</v>
      </c>
      <c r="K119" s="23">
        <v>420</v>
      </c>
      <c r="L119" s="36">
        <f>H119*5</f>
        <v>5600</v>
      </c>
      <c r="M119" s="35">
        <v>0</v>
      </c>
      <c r="N119" s="35">
        <v>0</v>
      </c>
      <c r="O119" s="36">
        <v>0</v>
      </c>
      <c r="P119" s="38">
        <f>581.12*8</f>
        <v>4648.96</v>
      </c>
      <c r="Q119" s="36">
        <f t="shared" si="43"/>
        <v>1669.04</v>
      </c>
      <c r="R119" s="36">
        <f t="shared" si="44"/>
        <v>206.4</v>
      </c>
      <c r="S119" s="38">
        <f>U119/8*5</f>
        <v>4077.75</v>
      </c>
      <c r="T119" s="38">
        <f>U119/8*3</f>
        <v>2446.65</v>
      </c>
      <c r="U119" s="38">
        <f t="shared" si="20"/>
        <v>6524.4</v>
      </c>
      <c r="V119" s="38"/>
      <c r="W119" s="38"/>
      <c r="X119" s="38"/>
      <c r="Y119" s="60"/>
    </row>
    <row r="120" s="1" customFormat="1" spans="1:25">
      <c r="A120" s="19">
        <v>117</v>
      </c>
      <c r="B120" s="20" t="s">
        <v>306</v>
      </c>
      <c r="C120" s="24" t="s">
        <v>312</v>
      </c>
      <c r="D120" s="24" t="s">
        <v>35</v>
      </c>
      <c r="E120" s="24">
        <v>33</v>
      </c>
      <c r="F120" s="22" t="s">
        <v>313</v>
      </c>
      <c r="G120" s="23" t="s">
        <v>309</v>
      </c>
      <c r="H120" s="23">
        <v>1120</v>
      </c>
      <c r="I120" s="23">
        <v>5</v>
      </c>
      <c r="J120" s="23">
        <v>4</v>
      </c>
      <c r="K120" s="23">
        <v>420</v>
      </c>
      <c r="L120" s="36">
        <f>H120*5</f>
        <v>5600</v>
      </c>
      <c r="M120" s="35">
        <v>0</v>
      </c>
      <c r="N120" s="35">
        <v>0</v>
      </c>
      <c r="O120" s="36">
        <v>0</v>
      </c>
      <c r="P120" s="38">
        <f>581.12*8</f>
        <v>4648.96</v>
      </c>
      <c r="Q120" s="36">
        <f t="shared" si="43"/>
        <v>1669.04</v>
      </c>
      <c r="R120" s="36">
        <f t="shared" si="44"/>
        <v>206.4</v>
      </c>
      <c r="S120" s="38">
        <f>U120/8*5</f>
        <v>4077.75</v>
      </c>
      <c r="T120" s="38">
        <f>U120/8*3</f>
        <v>2446.65</v>
      </c>
      <c r="U120" s="38">
        <f t="shared" si="20"/>
        <v>6524.4</v>
      </c>
      <c r="V120" s="38"/>
      <c r="W120" s="38"/>
      <c r="X120" s="38"/>
      <c r="Y120" s="60"/>
    </row>
    <row r="121" s="1" customFormat="1" spans="1:25">
      <c r="A121" s="19">
        <v>118</v>
      </c>
      <c r="B121" s="20" t="s">
        <v>306</v>
      </c>
      <c r="C121" s="24" t="s">
        <v>314</v>
      </c>
      <c r="D121" s="24" t="s">
        <v>35</v>
      </c>
      <c r="E121" s="24">
        <v>31</v>
      </c>
      <c r="F121" s="22" t="s">
        <v>315</v>
      </c>
      <c r="G121" s="23" t="s">
        <v>309</v>
      </c>
      <c r="H121" s="23">
        <v>1120</v>
      </c>
      <c r="I121" s="23">
        <v>5</v>
      </c>
      <c r="J121" s="23">
        <v>4</v>
      </c>
      <c r="K121" s="23">
        <v>420</v>
      </c>
      <c r="L121" s="36">
        <f>H121*5</f>
        <v>5600</v>
      </c>
      <c r="M121" s="35">
        <v>0</v>
      </c>
      <c r="N121" s="35">
        <v>0</v>
      </c>
      <c r="O121" s="36">
        <v>0</v>
      </c>
      <c r="P121" s="38">
        <f>581.12*8</f>
        <v>4648.96</v>
      </c>
      <c r="Q121" s="36">
        <f t="shared" si="43"/>
        <v>1669.04</v>
      </c>
      <c r="R121" s="36">
        <f t="shared" si="44"/>
        <v>206.4</v>
      </c>
      <c r="S121" s="38">
        <f>U121/8*5</f>
        <v>4077.75</v>
      </c>
      <c r="T121" s="38">
        <f>U121/8*3</f>
        <v>2446.65</v>
      </c>
      <c r="U121" s="38">
        <f t="shared" si="20"/>
        <v>6524.4</v>
      </c>
      <c r="V121" s="38"/>
      <c r="W121" s="38"/>
      <c r="X121" s="38"/>
      <c r="Y121" s="60"/>
    </row>
    <row r="122" s="1" customFormat="1" spans="1:25">
      <c r="A122" s="19">
        <v>119</v>
      </c>
      <c r="B122" s="20" t="s">
        <v>306</v>
      </c>
      <c r="C122" s="24" t="s">
        <v>316</v>
      </c>
      <c r="D122" s="24" t="s">
        <v>35</v>
      </c>
      <c r="E122" s="24">
        <v>34</v>
      </c>
      <c r="F122" s="27" t="s">
        <v>317</v>
      </c>
      <c r="G122" s="23" t="s">
        <v>306</v>
      </c>
      <c r="H122" s="23">
        <v>480</v>
      </c>
      <c r="I122" s="23">
        <v>5</v>
      </c>
      <c r="J122" s="23">
        <v>4</v>
      </c>
      <c r="K122" s="23">
        <v>180</v>
      </c>
      <c r="L122" s="36">
        <f>H122*5</f>
        <v>2400</v>
      </c>
      <c r="M122" s="35">
        <v>0</v>
      </c>
      <c r="N122" s="35">
        <v>0</v>
      </c>
      <c r="O122" s="36">
        <v>0</v>
      </c>
      <c r="P122" s="38">
        <f>581.12*8</f>
        <v>4648.96</v>
      </c>
      <c r="Q122" s="36">
        <f t="shared" si="43"/>
        <v>1669.04</v>
      </c>
      <c r="R122" s="36">
        <f t="shared" si="44"/>
        <v>206.4</v>
      </c>
      <c r="S122" s="38">
        <f>U122/8*5</f>
        <v>4077.75</v>
      </c>
      <c r="T122" s="38">
        <f>U122/8*3</f>
        <v>2446.65</v>
      </c>
      <c r="U122" s="38">
        <f t="shared" si="20"/>
        <v>6524.4</v>
      </c>
      <c r="V122" s="38"/>
      <c r="W122" s="38"/>
      <c r="X122" s="38"/>
      <c r="Y122" s="60"/>
    </row>
    <row r="123" s="1" customFormat="1" spans="1:25">
      <c r="A123" s="19">
        <v>120</v>
      </c>
      <c r="B123" s="20" t="s">
        <v>306</v>
      </c>
      <c r="C123" s="24" t="s">
        <v>318</v>
      </c>
      <c r="D123" s="24"/>
      <c r="E123" s="24">
        <v>50</v>
      </c>
      <c r="F123" s="27" t="s">
        <v>49</v>
      </c>
      <c r="G123" s="23" t="s">
        <v>306</v>
      </c>
      <c r="H123" s="23"/>
      <c r="I123" s="23"/>
      <c r="J123" s="23"/>
      <c r="K123" s="23"/>
      <c r="L123" s="36"/>
      <c r="M123" s="35"/>
      <c r="N123" s="35"/>
      <c r="O123" s="36"/>
      <c r="P123" s="38">
        <f>581.12*1</f>
        <v>581.12</v>
      </c>
      <c r="Q123" s="36"/>
      <c r="R123" s="36"/>
      <c r="S123" s="38">
        <v>0</v>
      </c>
      <c r="T123" s="38">
        <f>U123</f>
        <v>581.12</v>
      </c>
      <c r="U123" s="38">
        <f t="shared" si="20"/>
        <v>581.12</v>
      </c>
      <c r="V123" s="38"/>
      <c r="W123" s="38"/>
      <c r="X123" s="38"/>
      <c r="Y123" s="60" t="s">
        <v>319</v>
      </c>
    </row>
    <row r="124" s="1" customFormat="1" spans="1:25">
      <c r="A124" s="19">
        <v>121</v>
      </c>
      <c r="B124" s="20" t="s">
        <v>320</v>
      </c>
      <c r="C124" s="24" t="s">
        <v>321</v>
      </c>
      <c r="D124" s="24" t="s">
        <v>30</v>
      </c>
      <c r="E124" s="24">
        <v>56</v>
      </c>
      <c r="F124" s="26" t="s">
        <v>322</v>
      </c>
      <c r="G124" s="23" t="s">
        <v>323</v>
      </c>
      <c r="H124" s="23">
        <v>1120</v>
      </c>
      <c r="I124" s="23">
        <v>5</v>
      </c>
      <c r="J124" s="23">
        <v>4</v>
      </c>
      <c r="K124" s="23">
        <v>420</v>
      </c>
      <c r="L124" s="36">
        <f t="shared" ref="L124:L136" si="45">H124*5</f>
        <v>5600</v>
      </c>
      <c r="M124" s="35">
        <v>0</v>
      </c>
      <c r="N124" s="35">
        <v>0</v>
      </c>
      <c r="O124" s="36">
        <v>0</v>
      </c>
      <c r="P124" s="38">
        <f>581.12*8</f>
        <v>4648.96</v>
      </c>
      <c r="Q124" s="36"/>
      <c r="R124" s="36">
        <f t="shared" ref="R124:R131" si="46">25.8*8</f>
        <v>206.4</v>
      </c>
      <c r="S124" s="38">
        <v>0</v>
      </c>
      <c r="T124" s="38">
        <f t="shared" ref="T124:T155" si="47">U124</f>
        <v>4855.36</v>
      </c>
      <c r="U124" s="38">
        <f t="shared" si="20"/>
        <v>4855.36</v>
      </c>
      <c r="V124" s="38">
        <f>SUM(S124:S191)</f>
        <v>0</v>
      </c>
      <c r="W124" s="38">
        <f>SUM(T124:T194)</f>
        <v>424711.77</v>
      </c>
      <c r="X124" s="38">
        <f>SUM(U124:U194)</f>
        <v>424711.77</v>
      </c>
      <c r="Y124" s="60"/>
    </row>
    <row r="125" s="1" customFormat="1" spans="1:25">
      <c r="A125" s="19">
        <v>122</v>
      </c>
      <c r="B125" s="20" t="s">
        <v>320</v>
      </c>
      <c r="C125" s="64" t="s">
        <v>324</v>
      </c>
      <c r="D125" s="24" t="s">
        <v>35</v>
      </c>
      <c r="E125" s="24">
        <v>36</v>
      </c>
      <c r="F125" s="22" t="s">
        <v>325</v>
      </c>
      <c r="G125" s="23" t="s">
        <v>323</v>
      </c>
      <c r="H125" s="23">
        <v>1120</v>
      </c>
      <c r="I125" s="23">
        <v>5</v>
      </c>
      <c r="J125" s="23">
        <v>4</v>
      </c>
      <c r="K125" s="23">
        <v>420</v>
      </c>
      <c r="L125" s="36">
        <f t="shared" si="45"/>
        <v>5600</v>
      </c>
      <c r="M125" s="35">
        <v>0</v>
      </c>
      <c r="N125" s="35">
        <v>0</v>
      </c>
      <c r="O125" s="36">
        <v>0</v>
      </c>
      <c r="P125" s="38">
        <f t="shared" ref="P125:P134" si="48">581.12*8</f>
        <v>4648.96</v>
      </c>
      <c r="Q125" s="36">
        <f>208.63*8</f>
        <v>1669.04</v>
      </c>
      <c r="R125" s="36">
        <f t="shared" si="46"/>
        <v>206.4</v>
      </c>
      <c r="S125" s="38">
        <v>0</v>
      </c>
      <c r="T125" s="38">
        <f t="shared" si="47"/>
        <v>6524.4</v>
      </c>
      <c r="U125" s="38">
        <f t="shared" si="20"/>
        <v>6524.4</v>
      </c>
      <c r="V125" s="38"/>
      <c r="W125" s="38"/>
      <c r="X125" s="38"/>
      <c r="Y125" s="60"/>
    </row>
    <row r="126" s="1" customFormat="1" spans="1:25">
      <c r="A126" s="19">
        <v>123</v>
      </c>
      <c r="B126" s="20" t="s">
        <v>320</v>
      </c>
      <c r="C126" s="24" t="s">
        <v>326</v>
      </c>
      <c r="D126" s="24" t="s">
        <v>30</v>
      </c>
      <c r="E126" s="24">
        <v>48</v>
      </c>
      <c r="F126" s="27" t="s">
        <v>327</v>
      </c>
      <c r="G126" s="23" t="s">
        <v>323</v>
      </c>
      <c r="H126" s="23">
        <v>1120</v>
      </c>
      <c r="I126" s="23">
        <v>5</v>
      </c>
      <c r="J126" s="23">
        <v>4</v>
      </c>
      <c r="K126" s="23">
        <v>420</v>
      </c>
      <c r="L126" s="36">
        <f t="shared" si="45"/>
        <v>5600</v>
      </c>
      <c r="M126" s="35">
        <v>0</v>
      </c>
      <c r="N126" s="35">
        <v>0</v>
      </c>
      <c r="O126" s="36">
        <v>0</v>
      </c>
      <c r="P126" s="38">
        <f t="shared" si="48"/>
        <v>4648.96</v>
      </c>
      <c r="Q126" s="36"/>
      <c r="R126" s="36">
        <f t="shared" si="46"/>
        <v>206.4</v>
      </c>
      <c r="S126" s="38">
        <v>0</v>
      </c>
      <c r="T126" s="38">
        <f t="shared" si="47"/>
        <v>4855.36</v>
      </c>
      <c r="U126" s="38">
        <f t="shared" si="20"/>
        <v>4855.36</v>
      </c>
      <c r="V126" s="38"/>
      <c r="W126" s="38"/>
      <c r="X126" s="38"/>
      <c r="Y126" s="60"/>
    </row>
    <row r="127" s="1" customFormat="1" spans="1:25">
      <c r="A127" s="19">
        <v>124</v>
      </c>
      <c r="B127" s="20" t="s">
        <v>320</v>
      </c>
      <c r="C127" s="64" t="s">
        <v>328</v>
      </c>
      <c r="D127" s="24" t="s">
        <v>30</v>
      </c>
      <c r="E127" s="24">
        <v>29</v>
      </c>
      <c r="F127" s="22" t="s">
        <v>329</v>
      </c>
      <c r="G127" s="23" t="s">
        <v>330</v>
      </c>
      <c r="H127" s="23">
        <v>1120</v>
      </c>
      <c r="I127" s="23">
        <v>5</v>
      </c>
      <c r="J127" s="23">
        <v>4</v>
      </c>
      <c r="K127" s="23">
        <v>420</v>
      </c>
      <c r="L127" s="36">
        <f t="shared" si="45"/>
        <v>5600</v>
      </c>
      <c r="M127" s="35">
        <v>0</v>
      </c>
      <c r="N127" s="35">
        <v>0</v>
      </c>
      <c r="O127" s="36">
        <v>0</v>
      </c>
      <c r="P127" s="38">
        <f t="shared" si="48"/>
        <v>4648.96</v>
      </c>
      <c r="Q127" s="36">
        <f>208.63*8</f>
        <v>1669.04</v>
      </c>
      <c r="R127" s="36">
        <f t="shared" si="46"/>
        <v>206.4</v>
      </c>
      <c r="S127" s="38">
        <v>0</v>
      </c>
      <c r="T127" s="38">
        <f t="shared" si="47"/>
        <v>6524.4</v>
      </c>
      <c r="U127" s="38">
        <f t="shared" si="20"/>
        <v>6524.4</v>
      </c>
      <c r="V127" s="38"/>
      <c r="W127" s="38"/>
      <c r="X127" s="38"/>
      <c r="Y127" s="60"/>
    </row>
    <row r="128" s="1" customFormat="1" spans="1:25">
      <c r="A128" s="19">
        <v>125</v>
      </c>
      <c r="B128" s="20" t="s">
        <v>320</v>
      </c>
      <c r="C128" s="64" t="s">
        <v>331</v>
      </c>
      <c r="D128" s="24" t="s">
        <v>35</v>
      </c>
      <c r="E128" s="24">
        <v>30</v>
      </c>
      <c r="F128" s="22" t="s">
        <v>332</v>
      </c>
      <c r="G128" s="23" t="s">
        <v>330</v>
      </c>
      <c r="H128" s="23">
        <v>1120</v>
      </c>
      <c r="I128" s="23">
        <v>5</v>
      </c>
      <c r="J128" s="23">
        <v>4</v>
      </c>
      <c r="K128" s="23">
        <v>420</v>
      </c>
      <c r="L128" s="36">
        <f t="shared" si="45"/>
        <v>5600</v>
      </c>
      <c r="M128" s="35">
        <v>0</v>
      </c>
      <c r="N128" s="35">
        <v>0</v>
      </c>
      <c r="O128" s="36">
        <v>0</v>
      </c>
      <c r="P128" s="38">
        <f t="shared" si="48"/>
        <v>4648.96</v>
      </c>
      <c r="Q128" s="36">
        <f>208.63*8</f>
        <v>1669.04</v>
      </c>
      <c r="R128" s="36">
        <f t="shared" si="46"/>
        <v>206.4</v>
      </c>
      <c r="S128" s="38">
        <v>0</v>
      </c>
      <c r="T128" s="38">
        <f t="shared" si="47"/>
        <v>6524.4</v>
      </c>
      <c r="U128" s="38">
        <f t="shared" ref="U128:U191" si="49">SUM(P128:R128)</f>
        <v>6524.4</v>
      </c>
      <c r="V128" s="38"/>
      <c r="W128" s="38"/>
      <c r="X128" s="38"/>
      <c r="Y128" s="60"/>
    </row>
    <row r="129" s="1" customFormat="1" spans="1:25">
      <c r="A129" s="19">
        <v>126</v>
      </c>
      <c r="B129" s="20" t="s">
        <v>320</v>
      </c>
      <c r="C129" s="64" t="s">
        <v>333</v>
      </c>
      <c r="D129" s="24" t="s">
        <v>30</v>
      </c>
      <c r="E129" s="24">
        <v>42</v>
      </c>
      <c r="F129" s="22" t="s">
        <v>124</v>
      </c>
      <c r="G129" s="23" t="s">
        <v>330</v>
      </c>
      <c r="H129" s="23">
        <v>1120</v>
      </c>
      <c r="I129" s="23">
        <v>5</v>
      </c>
      <c r="J129" s="23">
        <v>4</v>
      </c>
      <c r="K129" s="23">
        <v>420</v>
      </c>
      <c r="L129" s="36">
        <f t="shared" si="45"/>
        <v>5600</v>
      </c>
      <c r="M129" s="35">
        <v>0</v>
      </c>
      <c r="N129" s="35">
        <v>0</v>
      </c>
      <c r="O129" s="36">
        <v>0</v>
      </c>
      <c r="P129" s="38">
        <f t="shared" si="48"/>
        <v>4648.96</v>
      </c>
      <c r="Q129" s="36">
        <f>208.63*8</f>
        <v>1669.04</v>
      </c>
      <c r="R129" s="36">
        <f t="shared" si="46"/>
        <v>206.4</v>
      </c>
      <c r="S129" s="38">
        <v>0</v>
      </c>
      <c r="T129" s="38">
        <f t="shared" si="47"/>
        <v>6524.4</v>
      </c>
      <c r="U129" s="38">
        <f t="shared" si="49"/>
        <v>6524.4</v>
      </c>
      <c r="V129" s="38"/>
      <c r="W129" s="38"/>
      <c r="X129" s="38"/>
      <c r="Y129" s="60"/>
    </row>
    <row r="130" s="1" customFormat="1" spans="1:25">
      <c r="A130" s="19">
        <v>127</v>
      </c>
      <c r="B130" s="20" t="s">
        <v>320</v>
      </c>
      <c r="C130" s="64" t="s">
        <v>334</v>
      </c>
      <c r="D130" s="24" t="s">
        <v>35</v>
      </c>
      <c r="E130" s="24">
        <v>48</v>
      </c>
      <c r="F130" s="22" t="s">
        <v>335</v>
      </c>
      <c r="G130" s="23" t="s">
        <v>336</v>
      </c>
      <c r="H130" s="23">
        <v>1120</v>
      </c>
      <c r="I130" s="23">
        <v>5</v>
      </c>
      <c r="J130" s="23">
        <v>4</v>
      </c>
      <c r="K130" s="23">
        <v>420</v>
      </c>
      <c r="L130" s="36">
        <f t="shared" si="45"/>
        <v>5600</v>
      </c>
      <c r="M130" s="35">
        <v>0</v>
      </c>
      <c r="N130" s="35">
        <v>0</v>
      </c>
      <c r="O130" s="36">
        <v>0</v>
      </c>
      <c r="P130" s="38">
        <f t="shared" si="48"/>
        <v>4648.96</v>
      </c>
      <c r="Q130" s="36">
        <f>208.63*8</f>
        <v>1669.04</v>
      </c>
      <c r="R130" s="36">
        <f t="shared" si="46"/>
        <v>206.4</v>
      </c>
      <c r="S130" s="38">
        <v>0</v>
      </c>
      <c r="T130" s="38">
        <f t="shared" si="47"/>
        <v>6524.4</v>
      </c>
      <c r="U130" s="38">
        <f t="shared" si="49"/>
        <v>6524.4</v>
      </c>
      <c r="V130" s="38"/>
      <c r="W130" s="38"/>
      <c r="X130" s="38"/>
      <c r="Y130" s="60"/>
    </row>
    <row r="131" s="1" customFormat="1" spans="1:25">
      <c r="A131" s="19">
        <v>128</v>
      </c>
      <c r="B131" s="20" t="s">
        <v>320</v>
      </c>
      <c r="C131" s="24" t="s">
        <v>337</v>
      </c>
      <c r="D131" s="24" t="s">
        <v>35</v>
      </c>
      <c r="E131" s="24">
        <v>27</v>
      </c>
      <c r="F131" s="22" t="s">
        <v>299</v>
      </c>
      <c r="G131" s="23" t="s">
        <v>336</v>
      </c>
      <c r="H131" s="23">
        <v>1120</v>
      </c>
      <c r="I131" s="23">
        <v>5</v>
      </c>
      <c r="J131" s="23">
        <v>4</v>
      </c>
      <c r="K131" s="23">
        <v>420</v>
      </c>
      <c r="L131" s="36">
        <f t="shared" si="45"/>
        <v>5600</v>
      </c>
      <c r="M131" s="35">
        <v>0</v>
      </c>
      <c r="N131" s="35">
        <v>0</v>
      </c>
      <c r="O131" s="36">
        <v>0</v>
      </c>
      <c r="P131" s="38">
        <f t="shared" si="48"/>
        <v>4648.96</v>
      </c>
      <c r="Q131" s="36"/>
      <c r="R131" s="36">
        <f t="shared" si="46"/>
        <v>206.4</v>
      </c>
      <c r="S131" s="38">
        <v>0</v>
      </c>
      <c r="T131" s="38">
        <f t="shared" si="47"/>
        <v>4855.36</v>
      </c>
      <c r="U131" s="38">
        <f t="shared" si="49"/>
        <v>4855.36</v>
      </c>
      <c r="V131" s="38"/>
      <c r="W131" s="38"/>
      <c r="X131" s="38"/>
      <c r="Y131" s="60"/>
    </row>
    <row r="132" s="1" customFormat="1" spans="1:25">
      <c r="A132" s="19">
        <v>129</v>
      </c>
      <c r="B132" s="20" t="s">
        <v>320</v>
      </c>
      <c r="C132" s="24" t="s">
        <v>338</v>
      </c>
      <c r="D132" s="24" t="s">
        <v>30</v>
      </c>
      <c r="E132" s="24">
        <v>35</v>
      </c>
      <c r="F132" s="22" t="s">
        <v>238</v>
      </c>
      <c r="G132" s="23" t="s">
        <v>336</v>
      </c>
      <c r="H132" s="23">
        <v>1120</v>
      </c>
      <c r="I132" s="23">
        <v>5</v>
      </c>
      <c r="J132" s="23">
        <v>4</v>
      </c>
      <c r="K132" s="23">
        <v>420</v>
      </c>
      <c r="L132" s="36">
        <f t="shared" si="45"/>
        <v>5600</v>
      </c>
      <c r="M132" s="35">
        <v>0</v>
      </c>
      <c r="N132" s="35">
        <v>0</v>
      </c>
      <c r="O132" s="36">
        <v>0</v>
      </c>
      <c r="P132" s="38">
        <f t="shared" si="48"/>
        <v>4648.96</v>
      </c>
      <c r="Q132" s="36"/>
      <c r="R132" s="36">
        <f t="shared" ref="R132:R141" si="50">25.8*8</f>
        <v>206.4</v>
      </c>
      <c r="S132" s="38">
        <v>0</v>
      </c>
      <c r="T132" s="38">
        <f t="shared" si="47"/>
        <v>4855.36</v>
      </c>
      <c r="U132" s="38">
        <f t="shared" si="49"/>
        <v>4855.36</v>
      </c>
      <c r="V132" s="38"/>
      <c r="W132" s="38"/>
      <c r="X132" s="38"/>
      <c r="Y132" s="60" t="s">
        <v>339</v>
      </c>
    </row>
    <row r="133" s="1" customFormat="1" spans="1:25">
      <c r="A133" s="19">
        <v>130</v>
      </c>
      <c r="B133" s="20" t="s">
        <v>320</v>
      </c>
      <c r="C133" s="64" t="s">
        <v>340</v>
      </c>
      <c r="D133" s="24" t="s">
        <v>30</v>
      </c>
      <c r="E133" s="24">
        <v>31</v>
      </c>
      <c r="F133" s="22" t="s">
        <v>341</v>
      </c>
      <c r="G133" s="23" t="s">
        <v>336</v>
      </c>
      <c r="H133" s="23">
        <v>1120</v>
      </c>
      <c r="I133" s="23">
        <v>5</v>
      </c>
      <c r="J133" s="23">
        <v>4</v>
      </c>
      <c r="K133" s="23">
        <v>420</v>
      </c>
      <c r="L133" s="36">
        <f t="shared" si="45"/>
        <v>5600</v>
      </c>
      <c r="M133" s="35">
        <v>0</v>
      </c>
      <c r="N133" s="35">
        <v>0</v>
      </c>
      <c r="O133" s="36">
        <v>0</v>
      </c>
      <c r="P133" s="38">
        <f t="shared" si="48"/>
        <v>4648.96</v>
      </c>
      <c r="Q133" s="36">
        <f>208.63*8</f>
        <v>1669.04</v>
      </c>
      <c r="R133" s="36">
        <f t="shared" si="50"/>
        <v>206.4</v>
      </c>
      <c r="S133" s="38">
        <v>0</v>
      </c>
      <c r="T133" s="38">
        <f t="shared" si="47"/>
        <v>6524.4</v>
      </c>
      <c r="U133" s="38">
        <f t="shared" si="49"/>
        <v>6524.4</v>
      </c>
      <c r="V133" s="38"/>
      <c r="W133" s="38"/>
      <c r="X133" s="38"/>
      <c r="Y133" s="60" t="s">
        <v>339</v>
      </c>
    </row>
    <row r="134" s="1" customFormat="1" spans="1:25">
      <c r="A134" s="19">
        <v>131</v>
      </c>
      <c r="B134" s="20" t="s">
        <v>320</v>
      </c>
      <c r="C134" s="64" t="s">
        <v>342</v>
      </c>
      <c r="D134" s="24" t="s">
        <v>30</v>
      </c>
      <c r="E134" s="24">
        <v>45</v>
      </c>
      <c r="F134" s="22" t="s">
        <v>341</v>
      </c>
      <c r="G134" s="23" t="s">
        <v>336</v>
      </c>
      <c r="H134" s="23">
        <v>1120</v>
      </c>
      <c r="I134" s="23">
        <v>5</v>
      </c>
      <c r="J134" s="23">
        <v>4</v>
      </c>
      <c r="K134" s="23">
        <v>420</v>
      </c>
      <c r="L134" s="36">
        <f t="shared" si="45"/>
        <v>5600</v>
      </c>
      <c r="M134" s="35">
        <v>0</v>
      </c>
      <c r="N134" s="35">
        <v>0</v>
      </c>
      <c r="O134" s="36">
        <v>0</v>
      </c>
      <c r="P134" s="38">
        <f t="shared" si="48"/>
        <v>4648.96</v>
      </c>
      <c r="Q134" s="36">
        <f>208.63*8</f>
        <v>1669.04</v>
      </c>
      <c r="R134" s="36">
        <f t="shared" si="50"/>
        <v>206.4</v>
      </c>
      <c r="S134" s="38">
        <v>0</v>
      </c>
      <c r="T134" s="38">
        <f t="shared" si="47"/>
        <v>6524.4</v>
      </c>
      <c r="U134" s="38">
        <f t="shared" si="49"/>
        <v>6524.4</v>
      </c>
      <c r="V134" s="38"/>
      <c r="W134" s="38"/>
      <c r="X134" s="38"/>
      <c r="Y134" s="60" t="s">
        <v>339</v>
      </c>
    </row>
    <row r="135" s="1" customFormat="1" spans="1:25">
      <c r="A135" s="19">
        <v>132</v>
      </c>
      <c r="B135" s="20" t="s">
        <v>320</v>
      </c>
      <c r="C135" s="64" t="s">
        <v>343</v>
      </c>
      <c r="D135" s="24" t="s">
        <v>35</v>
      </c>
      <c r="E135" s="24">
        <v>49</v>
      </c>
      <c r="F135" s="26" t="s">
        <v>135</v>
      </c>
      <c r="G135" s="23" t="s">
        <v>344</v>
      </c>
      <c r="H135" s="23">
        <v>1120</v>
      </c>
      <c r="I135" s="23">
        <v>5</v>
      </c>
      <c r="J135" s="23">
        <v>4</v>
      </c>
      <c r="K135" s="23">
        <v>420</v>
      </c>
      <c r="L135" s="36">
        <f t="shared" si="45"/>
        <v>5600</v>
      </c>
      <c r="M135" s="35">
        <v>0</v>
      </c>
      <c r="N135" s="35">
        <v>0</v>
      </c>
      <c r="O135" s="36">
        <v>0</v>
      </c>
      <c r="P135" s="38">
        <f t="shared" ref="P135:P144" si="51">581.12*8</f>
        <v>4648.96</v>
      </c>
      <c r="Q135" s="36">
        <f>208.63*8</f>
        <v>1669.04</v>
      </c>
      <c r="R135" s="36">
        <f t="shared" si="50"/>
        <v>206.4</v>
      </c>
      <c r="S135" s="38">
        <v>0</v>
      </c>
      <c r="T135" s="38">
        <f t="shared" si="47"/>
        <v>6524.4</v>
      </c>
      <c r="U135" s="38">
        <f t="shared" si="49"/>
        <v>6524.4</v>
      </c>
      <c r="V135" s="38"/>
      <c r="W135" s="38"/>
      <c r="X135" s="38"/>
      <c r="Y135" s="60"/>
    </row>
    <row r="136" s="1" customFormat="1" spans="1:25">
      <c r="A136" s="19">
        <v>133</v>
      </c>
      <c r="B136" s="20" t="s">
        <v>320</v>
      </c>
      <c r="C136" s="64" t="s">
        <v>345</v>
      </c>
      <c r="D136" s="24" t="s">
        <v>35</v>
      </c>
      <c r="E136" s="24">
        <v>31</v>
      </c>
      <c r="F136" s="22" t="s">
        <v>49</v>
      </c>
      <c r="G136" s="23" t="s">
        <v>346</v>
      </c>
      <c r="H136" s="23">
        <v>1120</v>
      </c>
      <c r="I136" s="23">
        <v>5</v>
      </c>
      <c r="J136" s="23">
        <v>4</v>
      </c>
      <c r="K136" s="23">
        <v>420</v>
      </c>
      <c r="L136" s="36">
        <f t="shared" si="45"/>
        <v>5600</v>
      </c>
      <c r="M136" s="35">
        <v>0</v>
      </c>
      <c r="N136" s="35">
        <v>0</v>
      </c>
      <c r="O136" s="36">
        <v>0</v>
      </c>
      <c r="P136" s="38">
        <f t="shared" si="51"/>
        <v>4648.96</v>
      </c>
      <c r="Q136" s="36">
        <f>208.63*8</f>
        <v>1669.04</v>
      </c>
      <c r="R136" s="36">
        <f t="shared" si="50"/>
        <v>206.4</v>
      </c>
      <c r="S136" s="38">
        <v>0</v>
      </c>
      <c r="T136" s="38">
        <f t="shared" si="47"/>
        <v>6524.4</v>
      </c>
      <c r="U136" s="38">
        <f t="shared" si="49"/>
        <v>6524.4</v>
      </c>
      <c r="V136" s="38"/>
      <c r="W136" s="38"/>
      <c r="X136" s="38"/>
      <c r="Y136" s="60"/>
    </row>
    <row r="137" s="1" customFormat="1" spans="1:25">
      <c r="A137" s="19">
        <v>134</v>
      </c>
      <c r="B137" s="20" t="s">
        <v>320</v>
      </c>
      <c r="C137" s="24" t="s">
        <v>347</v>
      </c>
      <c r="D137" s="24" t="s">
        <v>35</v>
      </c>
      <c r="E137" s="24">
        <v>31</v>
      </c>
      <c r="F137" s="27" t="s">
        <v>299</v>
      </c>
      <c r="G137" s="23" t="s">
        <v>346</v>
      </c>
      <c r="H137" s="23">
        <v>1120</v>
      </c>
      <c r="I137" s="23">
        <v>5</v>
      </c>
      <c r="J137" s="23">
        <v>4</v>
      </c>
      <c r="K137" s="23">
        <v>420</v>
      </c>
      <c r="L137" s="36">
        <f t="shared" ref="L137:L153" si="52">H137*5</f>
        <v>5600</v>
      </c>
      <c r="M137" s="35">
        <v>0</v>
      </c>
      <c r="N137" s="35">
        <v>0</v>
      </c>
      <c r="O137" s="36">
        <v>0</v>
      </c>
      <c r="P137" s="38">
        <f t="shared" si="51"/>
        <v>4648.96</v>
      </c>
      <c r="Q137" s="36"/>
      <c r="R137" s="36">
        <f t="shared" si="50"/>
        <v>206.4</v>
      </c>
      <c r="S137" s="38">
        <v>0</v>
      </c>
      <c r="T137" s="38">
        <f t="shared" si="47"/>
        <v>4855.36</v>
      </c>
      <c r="U137" s="38">
        <f t="shared" si="49"/>
        <v>4855.36</v>
      </c>
      <c r="V137" s="38"/>
      <c r="W137" s="38"/>
      <c r="X137" s="38"/>
      <c r="Y137" s="60"/>
    </row>
    <row r="138" s="1" customFormat="1" spans="1:25">
      <c r="A138" s="19">
        <v>135</v>
      </c>
      <c r="B138" s="20" t="s">
        <v>320</v>
      </c>
      <c r="C138" s="24" t="s">
        <v>348</v>
      </c>
      <c r="D138" s="24" t="s">
        <v>35</v>
      </c>
      <c r="E138" s="24">
        <v>33</v>
      </c>
      <c r="F138" s="22" t="s">
        <v>349</v>
      </c>
      <c r="G138" s="23" t="s">
        <v>346</v>
      </c>
      <c r="H138" s="23">
        <v>1120</v>
      </c>
      <c r="I138" s="23">
        <v>5</v>
      </c>
      <c r="J138" s="23">
        <v>4</v>
      </c>
      <c r="K138" s="23">
        <v>420</v>
      </c>
      <c r="L138" s="36">
        <f t="shared" si="52"/>
        <v>5600</v>
      </c>
      <c r="M138" s="35">
        <v>0</v>
      </c>
      <c r="N138" s="35">
        <v>0</v>
      </c>
      <c r="O138" s="36">
        <v>0</v>
      </c>
      <c r="P138" s="38">
        <f t="shared" si="51"/>
        <v>4648.96</v>
      </c>
      <c r="Q138" s="36"/>
      <c r="R138" s="36">
        <f t="shared" si="50"/>
        <v>206.4</v>
      </c>
      <c r="S138" s="38">
        <v>0</v>
      </c>
      <c r="T138" s="38">
        <f t="shared" si="47"/>
        <v>4855.36</v>
      </c>
      <c r="U138" s="38">
        <f t="shared" si="49"/>
        <v>4855.36</v>
      </c>
      <c r="V138" s="38"/>
      <c r="W138" s="38"/>
      <c r="X138" s="38"/>
      <c r="Y138" s="60"/>
    </row>
    <row r="139" s="1" customFormat="1" spans="1:25">
      <c r="A139" s="19">
        <v>136</v>
      </c>
      <c r="B139" s="20" t="s">
        <v>320</v>
      </c>
      <c r="C139" s="24" t="s">
        <v>350</v>
      </c>
      <c r="D139" s="24" t="s">
        <v>35</v>
      </c>
      <c r="E139" s="24">
        <v>33</v>
      </c>
      <c r="F139" s="22" t="s">
        <v>351</v>
      </c>
      <c r="G139" s="23" t="s">
        <v>346</v>
      </c>
      <c r="H139" s="23">
        <v>1120</v>
      </c>
      <c r="I139" s="23">
        <v>5</v>
      </c>
      <c r="J139" s="23">
        <v>4</v>
      </c>
      <c r="K139" s="23">
        <v>420</v>
      </c>
      <c r="L139" s="36">
        <f t="shared" si="52"/>
        <v>5600</v>
      </c>
      <c r="M139" s="35">
        <v>0</v>
      </c>
      <c r="N139" s="35">
        <v>0</v>
      </c>
      <c r="O139" s="36">
        <v>0</v>
      </c>
      <c r="P139" s="38">
        <f t="shared" si="51"/>
        <v>4648.96</v>
      </c>
      <c r="Q139" s="36"/>
      <c r="R139" s="36">
        <f t="shared" si="50"/>
        <v>206.4</v>
      </c>
      <c r="S139" s="38">
        <v>0</v>
      </c>
      <c r="T139" s="38">
        <f t="shared" si="47"/>
        <v>4855.36</v>
      </c>
      <c r="U139" s="38">
        <f t="shared" si="49"/>
        <v>4855.36</v>
      </c>
      <c r="V139" s="38"/>
      <c r="W139" s="38"/>
      <c r="X139" s="38"/>
      <c r="Y139" s="60"/>
    </row>
    <row r="140" s="1" customFormat="1" spans="1:25">
      <c r="A140" s="19">
        <v>137</v>
      </c>
      <c r="B140" s="20" t="s">
        <v>320</v>
      </c>
      <c r="C140" s="24" t="s">
        <v>352</v>
      </c>
      <c r="D140" s="24" t="s">
        <v>35</v>
      </c>
      <c r="E140" s="24">
        <v>33</v>
      </c>
      <c r="F140" s="22" t="s">
        <v>349</v>
      </c>
      <c r="G140" s="23" t="s">
        <v>346</v>
      </c>
      <c r="H140" s="23">
        <v>1120</v>
      </c>
      <c r="I140" s="23">
        <v>5</v>
      </c>
      <c r="J140" s="23">
        <v>4</v>
      </c>
      <c r="K140" s="23">
        <v>420</v>
      </c>
      <c r="L140" s="36">
        <f t="shared" si="52"/>
        <v>5600</v>
      </c>
      <c r="M140" s="35">
        <v>0</v>
      </c>
      <c r="N140" s="35">
        <v>0</v>
      </c>
      <c r="O140" s="36">
        <v>0</v>
      </c>
      <c r="P140" s="38">
        <f t="shared" si="51"/>
        <v>4648.96</v>
      </c>
      <c r="Q140" s="36"/>
      <c r="R140" s="36">
        <f t="shared" si="50"/>
        <v>206.4</v>
      </c>
      <c r="S140" s="38">
        <v>0</v>
      </c>
      <c r="T140" s="38">
        <f t="shared" si="47"/>
        <v>4855.36</v>
      </c>
      <c r="U140" s="38">
        <f t="shared" si="49"/>
        <v>4855.36</v>
      </c>
      <c r="V140" s="38"/>
      <c r="W140" s="38"/>
      <c r="X140" s="38"/>
      <c r="Y140" s="60"/>
    </row>
    <row r="141" s="1" customFormat="1" spans="1:25">
      <c r="A141" s="19">
        <v>138</v>
      </c>
      <c r="B141" s="20" t="s">
        <v>320</v>
      </c>
      <c r="C141" s="64" t="s">
        <v>353</v>
      </c>
      <c r="D141" s="24" t="s">
        <v>35</v>
      </c>
      <c r="E141" s="24">
        <v>32</v>
      </c>
      <c r="F141" s="22" t="s">
        <v>291</v>
      </c>
      <c r="G141" s="23" t="s">
        <v>346</v>
      </c>
      <c r="H141" s="23">
        <v>1120</v>
      </c>
      <c r="I141" s="23">
        <v>5</v>
      </c>
      <c r="J141" s="23">
        <v>4</v>
      </c>
      <c r="K141" s="23">
        <v>420</v>
      </c>
      <c r="L141" s="36">
        <f t="shared" si="52"/>
        <v>5600</v>
      </c>
      <c r="M141" s="35">
        <v>0</v>
      </c>
      <c r="N141" s="35">
        <v>0</v>
      </c>
      <c r="O141" s="36">
        <v>0</v>
      </c>
      <c r="P141" s="38">
        <f t="shared" si="51"/>
        <v>4648.96</v>
      </c>
      <c r="Q141" s="36">
        <f t="shared" ref="Q139:Q148" si="53">208.63*8</f>
        <v>1669.04</v>
      </c>
      <c r="R141" s="36">
        <f t="shared" si="50"/>
        <v>206.4</v>
      </c>
      <c r="S141" s="38">
        <v>0</v>
      </c>
      <c r="T141" s="38">
        <f t="shared" si="47"/>
        <v>6524.4</v>
      </c>
      <c r="U141" s="38">
        <f t="shared" si="49"/>
        <v>6524.4</v>
      </c>
      <c r="V141" s="38"/>
      <c r="W141" s="38"/>
      <c r="X141" s="38"/>
      <c r="Y141" s="60"/>
    </row>
    <row r="142" s="1" customFormat="1" spans="1:25">
      <c r="A142" s="19">
        <v>139</v>
      </c>
      <c r="B142" s="20" t="s">
        <v>320</v>
      </c>
      <c r="C142" s="24" t="s">
        <v>354</v>
      </c>
      <c r="D142" s="24" t="s">
        <v>35</v>
      </c>
      <c r="E142" s="24">
        <v>34</v>
      </c>
      <c r="F142" s="22" t="s">
        <v>355</v>
      </c>
      <c r="G142" s="23" t="s">
        <v>346</v>
      </c>
      <c r="H142" s="23">
        <v>1120</v>
      </c>
      <c r="I142" s="23">
        <v>5</v>
      </c>
      <c r="J142" s="23">
        <v>4</v>
      </c>
      <c r="K142" s="23">
        <v>420</v>
      </c>
      <c r="L142" s="36">
        <f t="shared" si="52"/>
        <v>5600</v>
      </c>
      <c r="M142" s="35">
        <v>0</v>
      </c>
      <c r="N142" s="35">
        <v>0</v>
      </c>
      <c r="O142" s="36">
        <v>0</v>
      </c>
      <c r="P142" s="38">
        <f t="shared" si="51"/>
        <v>4648.96</v>
      </c>
      <c r="Q142" s="36"/>
      <c r="R142" s="36">
        <f t="shared" ref="R142:R151" si="54">25.8*8</f>
        <v>206.4</v>
      </c>
      <c r="S142" s="38">
        <v>0</v>
      </c>
      <c r="T142" s="38">
        <f t="shared" si="47"/>
        <v>4855.36</v>
      </c>
      <c r="U142" s="38">
        <f t="shared" si="49"/>
        <v>4855.36</v>
      </c>
      <c r="V142" s="38"/>
      <c r="W142" s="38"/>
      <c r="X142" s="38"/>
      <c r="Y142" s="60"/>
    </row>
    <row r="143" s="1" customFormat="1" spans="1:25">
      <c r="A143" s="19">
        <v>140</v>
      </c>
      <c r="B143" s="20" t="s">
        <v>320</v>
      </c>
      <c r="C143" s="24" t="s">
        <v>356</v>
      </c>
      <c r="D143" s="24" t="s">
        <v>35</v>
      </c>
      <c r="E143" s="24">
        <v>49</v>
      </c>
      <c r="F143" s="22" t="s">
        <v>44</v>
      </c>
      <c r="G143" s="23" t="s">
        <v>346</v>
      </c>
      <c r="H143" s="23">
        <v>1120</v>
      </c>
      <c r="I143" s="23">
        <v>5</v>
      </c>
      <c r="J143" s="23">
        <v>4</v>
      </c>
      <c r="K143" s="23">
        <v>420</v>
      </c>
      <c r="L143" s="36">
        <f t="shared" si="52"/>
        <v>5600</v>
      </c>
      <c r="M143" s="35">
        <v>0</v>
      </c>
      <c r="N143" s="35">
        <v>0</v>
      </c>
      <c r="O143" s="36">
        <v>0</v>
      </c>
      <c r="P143" s="38">
        <f t="shared" si="51"/>
        <v>4648.96</v>
      </c>
      <c r="Q143" s="36"/>
      <c r="R143" s="36">
        <f t="shared" si="54"/>
        <v>206.4</v>
      </c>
      <c r="S143" s="38">
        <v>0</v>
      </c>
      <c r="T143" s="38">
        <f t="shared" si="47"/>
        <v>4855.36</v>
      </c>
      <c r="U143" s="38">
        <f t="shared" si="49"/>
        <v>4855.36</v>
      </c>
      <c r="V143" s="38"/>
      <c r="W143" s="38"/>
      <c r="X143" s="38"/>
      <c r="Y143" s="60"/>
    </row>
    <row r="144" s="1" customFormat="1" spans="1:25">
      <c r="A144" s="19">
        <v>141</v>
      </c>
      <c r="B144" s="20" t="s">
        <v>320</v>
      </c>
      <c r="C144" s="24" t="s">
        <v>357</v>
      </c>
      <c r="D144" s="24" t="s">
        <v>35</v>
      </c>
      <c r="E144" s="24">
        <v>37</v>
      </c>
      <c r="F144" s="22" t="s">
        <v>358</v>
      </c>
      <c r="G144" s="23" t="s">
        <v>346</v>
      </c>
      <c r="H144" s="23">
        <v>1120</v>
      </c>
      <c r="I144" s="23">
        <v>5</v>
      </c>
      <c r="J144" s="23">
        <v>4</v>
      </c>
      <c r="K144" s="23">
        <v>420</v>
      </c>
      <c r="L144" s="36">
        <f t="shared" si="52"/>
        <v>5600</v>
      </c>
      <c r="M144" s="35">
        <v>0</v>
      </c>
      <c r="N144" s="35">
        <v>0</v>
      </c>
      <c r="O144" s="36">
        <v>0</v>
      </c>
      <c r="P144" s="38">
        <f t="shared" si="51"/>
        <v>4648.96</v>
      </c>
      <c r="Q144" s="36"/>
      <c r="R144" s="36">
        <f t="shared" si="54"/>
        <v>206.4</v>
      </c>
      <c r="S144" s="38">
        <v>0</v>
      </c>
      <c r="T144" s="38">
        <f t="shared" si="47"/>
        <v>4855.36</v>
      </c>
      <c r="U144" s="38">
        <f t="shared" si="49"/>
        <v>4855.36</v>
      </c>
      <c r="V144" s="38"/>
      <c r="W144" s="38"/>
      <c r="X144" s="38"/>
      <c r="Y144" s="60"/>
    </row>
    <row r="145" s="1" customFormat="1" spans="1:25">
      <c r="A145" s="19">
        <v>142</v>
      </c>
      <c r="B145" s="20" t="s">
        <v>320</v>
      </c>
      <c r="C145" s="64" t="s">
        <v>359</v>
      </c>
      <c r="D145" s="24" t="s">
        <v>35</v>
      </c>
      <c r="E145" s="24">
        <v>41</v>
      </c>
      <c r="F145" s="22" t="s">
        <v>360</v>
      </c>
      <c r="G145" s="23" t="s">
        <v>361</v>
      </c>
      <c r="H145" s="23">
        <v>1120</v>
      </c>
      <c r="I145" s="23">
        <v>5</v>
      </c>
      <c r="J145" s="23">
        <v>4</v>
      </c>
      <c r="K145" s="23">
        <v>420</v>
      </c>
      <c r="L145" s="36">
        <f t="shared" si="52"/>
        <v>5600</v>
      </c>
      <c r="M145" s="35">
        <v>0</v>
      </c>
      <c r="N145" s="35">
        <v>0</v>
      </c>
      <c r="O145" s="36">
        <v>0</v>
      </c>
      <c r="P145" s="38">
        <f t="shared" ref="P145:P154" si="55">581.12*8</f>
        <v>4648.96</v>
      </c>
      <c r="Q145" s="36">
        <f t="shared" si="53"/>
        <v>1669.04</v>
      </c>
      <c r="R145" s="36">
        <f t="shared" si="54"/>
        <v>206.4</v>
      </c>
      <c r="S145" s="38">
        <v>0</v>
      </c>
      <c r="T145" s="38">
        <f t="shared" si="47"/>
        <v>6524.4</v>
      </c>
      <c r="U145" s="38">
        <f t="shared" si="49"/>
        <v>6524.4</v>
      </c>
      <c r="V145" s="38"/>
      <c r="W145" s="38"/>
      <c r="X145" s="38"/>
      <c r="Y145" s="60"/>
    </row>
    <row r="146" s="1" customFormat="1" spans="1:25">
      <c r="A146" s="19">
        <v>143</v>
      </c>
      <c r="B146" s="20" t="s">
        <v>320</v>
      </c>
      <c r="C146" s="64" t="s">
        <v>362</v>
      </c>
      <c r="D146" s="24" t="s">
        <v>35</v>
      </c>
      <c r="E146" s="24">
        <v>33</v>
      </c>
      <c r="F146" s="22" t="s">
        <v>351</v>
      </c>
      <c r="G146" s="23" t="s">
        <v>361</v>
      </c>
      <c r="H146" s="23">
        <v>1120</v>
      </c>
      <c r="I146" s="23">
        <v>5</v>
      </c>
      <c r="J146" s="23">
        <v>4</v>
      </c>
      <c r="K146" s="23">
        <v>420</v>
      </c>
      <c r="L146" s="36">
        <f t="shared" si="52"/>
        <v>5600</v>
      </c>
      <c r="M146" s="35">
        <v>0</v>
      </c>
      <c r="N146" s="35">
        <v>0</v>
      </c>
      <c r="O146" s="36">
        <v>0</v>
      </c>
      <c r="P146" s="38">
        <f t="shared" si="55"/>
        <v>4648.96</v>
      </c>
      <c r="Q146" s="36">
        <f t="shared" si="53"/>
        <v>1669.04</v>
      </c>
      <c r="R146" s="36">
        <f t="shared" si="54"/>
        <v>206.4</v>
      </c>
      <c r="S146" s="38">
        <v>0</v>
      </c>
      <c r="T146" s="38">
        <f t="shared" si="47"/>
        <v>6524.4</v>
      </c>
      <c r="U146" s="38">
        <f t="shared" si="49"/>
        <v>6524.4</v>
      </c>
      <c r="V146" s="38"/>
      <c r="W146" s="38"/>
      <c r="X146" s="38"/>
      <c r="Y146" s="60"/>
    </row>
    <row r="147" s="1" customFormat="1" spans="1:25">
      <c r="A147" s="19">
        <v>144</v>
      </c>
      <c r="B147" s="20" t="s">
        <v>320</v>
      </c>
      <c r="C147" s="64" t="s">
        <v>363</v>
      </c>
      <c r="D147" s="24" t="s">
        <v>35</v>
      </c>
      <c r="E147" s="24">
        <v>32</v>
      </c>
      <c r="F147" s="22" t="s">
        <v>364</v>
      </c>
      <c r="G147" s="23" t="s">
        <v>365</v>
      </c>
      <c r="H147" s="23">
        <v>1120</v>
      </c>
      <c r="I147" s="23">
        <v>5</v>
      </c>
      <c r="J147" s="23">
        <v>4</v>
      </c>
      <c r="K147" s="23">
        <v>420</v>
      </c>
      <c r="L147" s="36">
        <f t="shared" si="52"/>
        <v>5600</v>
      </c>
      <c r="M147" s="35">
        <v>0</v>
      </c>
      <c r="N147" s="35">
        <v>0</v>
      </c>
      <c r="O147" s="36">
        <v>0</v>
      </c>
      <c r="P147" s="38">
        <f t="shared" si="55"/>
        <v>4648.96</v>
      </c>
      <c r="Q147" s="36">
        <f t="shared" si="53"/>
        <v>1669.04</v>
      </c>
      <c r="R147" s="36">
        <f t="shared" si="54"/>
        <v>206.4</v>
      </c>
      <c r="S147" s="38">
        <v>0</v>
      </c>
      <c r="T147" s="38">
        <f t="shared" si="47"/>
        <v>6524.4</v>
      </c>
      <c r="U147" s="38">
        <f t="shared" si="49"/>
        <v>6524.4</v>
      </c>
      <c r="V147" s="38"/>
      <c r="W147" s="38"/>
      <c r="X147" s="38"/>
      <c r="Y147" s="60"/>
    </row>
    <row r="148" s="1" customFormat="1" spans="1:25">
      <c r="A148" s="19">
        <v>145</v>
      </c>
      <c r="B148" s="20" t="s">
        <v>320</v>
      </c>
      <c r="C148" s="64" t="s">
        <v>366</v>
      </c>
      <c r="D148" s="24" t="s">
        <v>35</v>
      </c>
      <c r="E148" s="24">
        <v>39</v>
      </c>
      <c r="F148" s="22" t="s">
        <v>367</v>
      </c>
      <c r="G148" s="23" t="s">
        <v>368</v>
      </c>
      <c r="H148" s="23">
        <v>1120</v>
      </c>
      <c r="I148" s="23">
        <v>5</v>
      </c>
      <c r="J148" s="23">
        <v>4</v>
      </c>
      <c r="K148" s="23">
        <v>420</v>
      </c>
      <c r="L148" s="36">
        <f t="shared" si="52"/>
        <v>5600</v>
      </c>
      <c r="M148" s="35">
        <v>0</v>
      </c>
      <c r="N148" s="35">
        <v>0</v>
      </c>
      <c r="O148" s="36">
        <v>0</v>
      </c>
      <c r="P148" s="38">
        <f t="shared" si="55"/>
        <v>4648.96</v>
      </c>
      <c r="Q148" s="36">
        <f t="shared" si="53"/>
        <v>1669.04</v>
      </c>
      <c r="R148" s="36">
        <f t="shared" si="54"/>
        <v>206.4</v>
      </c>
      <c r="S148" s="38">
        <v>0</v>
      </c>
      <c r="T148" s="38">
        <f t="shared" si="47"/>
        <v>6524.4</v>
      </c>
      <c r="U148" s="38">
        <f t="shared" si="49"/>
        <v>6524.4</v>
      </c>
      <c r="V148" s="38"/>
      <c r="W148" s="38"/>
      <c r="X148" s="38"/>
      <c r="Y148" s="60"/>
    </row>
    <row r="149" s="1" customFormat="1" spans="1:25">
      <c r="A149" s="19">
        <v>146</v>
      </c>
      <c r="B149" s="20" t="s">
        <v>320</v>
      </c>
      <c r="C149" s="64" t="s">
        <v>369</v>
      </c>
      <c r="D149" s="24" t="s">
        <v>35</v>
      </c>
      <c r="E149" s="24">
        <v>36</v>
      </c>
      <c r="F149" s="22" t="s">
        <v>122</v>
      </c>
      <c r="G149" s="23" t="s">
        <v>368</v>
      </c>
      <c r="H149" s="23">
        <v>1120</v>
      </c>
      <c r="I149" s="23">
        <v>5</v>
      </c>
      <c r="J149" s="23">
        <v>4</v>
      </c>
      <c r="K149" s="23">
        <v>420</v>
      </c>
      <c r="L149" s="36">
        <f t="shared" si="52"/>
        <v>5600</v>
      </c>
      <c r="M149" s="35">
        <v>0</v>
      </c>
      <c r="N149" s="35">
        <v>0</v>
      </c>
      <c r="O149" s="36">
        <v>0</v>
      </c>
      <c r="P149" s="38">
        <f t="shared" si="55"/>
        <v>4648.96</v>
      </c>
      <c r="Q149" s="36">
        <f t="shared" ref="Q149:Q158" si="56">208.63*8</f>
        <v>1669.04</v>
      </c>
      <c r="R149" s="36">
        <f t="shared" si="54"/>
        <v>206.4</v>
      </c>
      <c r="S149" s="38">
        <v>0</v>
      </c>
      <c r="T149" s="38">
        <f t="shared" si="47"/>
        <v>6524.4</v>
      </c>
      <c r="U149" s="38">
        <f t="shared" si="49"/>
        <v>6524.4</v>
      </c>
      <c r="V149" s="38"/>
      <c r="W149" s="38"/>
      <c r="X149" s="38"/>
      <c r="Y149" s="60"/>
    </row>
    <row r="150" s="1" customFormat="1" spans="1:25">
      <c r="A150" s="19">
        <v>147</v>
      </c>
      <c r="B150" s="20" t="s">
        <v>320</v>
      </c>
      <c r="C150" s="64" t="s">
        <v>370</v>
      </c>
      <c r="D150" s="24" t="s">
        <v>35</v>
      </c>
      <c r="E150" s="24">
        <v>35</v>
      </c>
      <c r="F150" s="22" t="s">
        <v>371</v>
      </c>
      <c r="G150" s="23" t="s">
        <v>368</v>
      </c>
      <c r="H150" s="23">
        <v>1120</v>
      </c>
      <c r="I150" s="23">
        <v>5</v>
      </c>
      <c r="J150" s="23">
        <v>4</v>
      </c>
      <c r="K150" s="23">
        <v>420</v>
      </c>
      <c r="L150" s="36">
        <f t="shared" si="52"/>
        <v>5600</v>
      </c>
      <c r="M150" s="35">
        <v>0</v>
      </c>
      <c r="N150" s="35">
        <v>0</v>
      </c>
      <c r="O150" s="36">
        <v>0</v>
      </c>
      <c r="P150" s="38">
        <f t="shared" si="55"/>
        <v>4648.96</v>
      </c>
      <c r="Q150" s="36">
        <f t="shared" si="56"/>
        <v>1669.04</v>
      </c>
      <c r="R150" s="36">
        <f t="shared" si="54"/>
        <v>206.4</v>
      </c>
      <c r="S150" s="38">
        <v>0</v>
      </c>
      <c r="T150" s="38">
        <f t="shared" si="47"/>
        <v>6524.4</v>
      </c>
      <c r="U150" s="38">
        <f t="shared" si="49"/>
        <v>6524.4</v>
      </c>
      <c r="V150" s="38"/>
      <c r="W150" s="38"/>
      <c r="X150" s="38"/>
      <c r="Y150" s="60"/>
    </row>
    <row r="151" s="1" customFormat="1" spans="1:25">
      <c r="A151" s="19">
        <v>148</v>
      </c>
      <c r="B151" s="20" t="s">
        <v>320</v>
      </c>
      <c r="C151" s="64" t="s">
        <v>372</v>
      </c>
      <c r="D151" s="24" t="s">
        <v>30</v>
      </c>
      <c r="E151" s="24">
        <v>29</v>
      </c>
      <c r="F151" s="22" t="s">
        <v>373</v>
      </c>
      <c r="G151" s="23" t="s">
        <v>368</v>
      </c>
      <c r="H151" s="23">
        <v>1120</v>
      </c>
      <c r="I151" s="23">
        <v>5</v>
      </c>
      <c r="J151" s="23">
        <v>4</v>
      </c>
      <c r="K151" s="23">
        <v>420</v>
      </c>
      <c r="L151" s="36">
        <f t="shared" si="52"/>
        <v>5600</v>
      </c>
      <c r="M151" s="35">
        <v>0</v>
      </c>
      <c r="N151" s="35">
        <v>0</v>
      </c>
      <c r="O151" s="36">
        <v>0</v>
      </c>
      <c r="P151" s="38">
        <f t="shared" si="55"/>
        <v>4648.96</v>
      </c>
      <c r="Q151" s="36">
        <f t="shared" si="56"/>
        <v>1669.04</v>
      </c>
      <c r="R151" s="36">
        <f t="shared" si="54"/>
        <v>206.4</v>
      </c>
      <c r="S151" s="38">
        <v>0</v>
      </c>
      <c r="T151" s="38">
        <f t="shared" si="47"/>
        <v>6524.4</v>
      </c>
      <c r="U151" s="38">
        <f t="shared" si="49"/>
        <v>6524.4</v>
      </c>
      <c r="V151" s="38"/>
      <c r="W151" s="38"/>
      <c r="X151" s="38"/>
      <c r="Y151" s="60"/>
    </row>
    <row r="152" s="1" customFormat="1" spans="1:25">
      <c r="A152" s="19">
        <v>149</v>
      </c>
      <c r="B152" s="20" t="s">
        <v>320</v>
      </c>
      <c r="C152" s="64" t="s">
        <v>374</v>
      </c>
      <c r="D152" s="24" t="s">
        <v>35</v>
      </c>
      <c r="E152" s="24">
        <v>41</v>
      </c>
      <c r="F152" s="22" t="s">
        <v>315</v>
      </c>
      <c r="G152" s="23" t="s">
        <v>375</v>
      </c>
      <c r="H152" s="23">
        <v>1120</v>
      </c>
      <c r="I152" s="23">
        <v>5</v>
      </c>
      <c r="J152" s="23">
        <v>4</v>
      </c>
      <c r="K152" s="23">
        <v>420</v>
      </c>
      <c r="L152" s="36">
        <f t="shared" si="52"/>
        <v>5600</v>
      </c>
      <c r="M152" s="35">
        <v>0</v>
      </c>
      <c r="N152" s="35">
        <v>0</v>
      </c>
      <c r="O152" s="36">
        <v>0</v>
      </c>
      <c r="P152" s="38">
        <f t="shared" si="55"/>
        <v>4648.96</v>
      </c>
      <c r="Q152" s="36">
        <f t="shared" si="56"/>
        <v>1669.04</v>
      </c>
      <c r="R152" s="36">
        <f t="shared" ref="R152:R161" si="57">25.8*8</f>
        <v>206.4</v>
      </c>
      <c r="S152" s="38">
        <v>0</v>
      </c>
      <c r="T152" s="38">
        <f t="shared" si="47"/>
        <v>6524.4</v>
      </c>
      <c r="U152" s="38">
        <f t="shared" si="49"/>
        <v>6524.4</v>
      </c>
      <c r="V152" s="38"/>
      <c r="W152" s="38"/>
      <c r="X152" s="38"/>
      <c r="Y152" s="60"/>
    </row>
    <row r="153" s="1" customFormat="1" spans="1:25">
      <c r="A153" s="19">
        <v>150</v>
      </c>
      <c r="B153" s="20" t="s">
        <v>320</v>
      </c>
      <c r="C153" s="64" t="s">
        <v>376</v>
      </c>
      <c r="D153" s="24" t="s">
        <v>35</v>
      </c>
      <c r="E153" s="24">
        <v>31</v>
      </c>
      <c r="F153" s="22" t="s">
        <v>377</v>
      </c>
      <c r="G153" s="23" t="s">
        <v>378</v>
      </c>
      <c r="H153" s="23">
        <v>1120</v>
      </c>
      <c r="I153" s="23">
        <v>5</v>
      </c>
      <c r="J153" s="23">
        <v>4</v>
      </c>
      <c r="K153" s="23">
        <v>420</v>
      </c>
      <c r="L153" s="36">
        <f t="shared" si="52"/>
        <v>5600</v>
      </c>
      <c r="M153" s="35">
        <v>0</v>
      </c>
      <c r="N153" s="35">
        <v>0</v>
      </c>
      <c r="O153" s="36">
        <v>0</v>
      </c>
      <c r="P153" s="38">
        <f t="shared" si="55"/>
        <v>4648.96</v>
      </c>
      <c r="Q153" s="36">
        <f t="shared" si="56"/>
        <v>1669.04</v>
      </c>
      <c r="R153" s="36">
        <f t="shared" si="57"/>
        <v>206.4</v>
      </c>
      <c r="S153" s="38">
        <v>0</v>
      </c>
      <c r="T153" s="38">
        <f t="shared" si="47"/>
        <v>6524.4</v>
      </c>
      <c r="U153" s="38">
        <f t="shared" si="49"/>
        <v>6524.4</v>
      </c>
      <c r="V153" s="38"/>
      <c r="W153" s="38"/>
      <c r="X153" s="38"/>
      <c r="Y153" s="60"/>
    </row>
    <row r="154" s="1" customFormat="1" spans="1:25">
      <c r="A154" s="19">
        <v>151</v>
      </c>
      <c r="B154" s="20" t="s">
        <v>320</v>
      </c>
      <c r="C154" s="64" t="s">
        <v>379</v>
      </c>
      <c r="D154" s="24" t="s">
        <v>35</v>
      </c>
      <c r="E154" s="24">
        <v>29</v>
      </c>
      <c r="F154" s="27" t="s">
        <v>63</v>
      </c>
      <c r="G154" s="23" t="s">
        <v>378</v>
      </c>
      <c r="H154" s="23">
        <v>1120</v>
      </c>
      <c r="I154" s="23">
        <v>5</v>
      </c>
      <c r="J154" s="23">
        <v>4</v>
      </c>
      <c r="K154" s="23">
        <v>420</v>
      </c>
      <c r="L154" s="36">
        <f t="shared" ref="L154:L172" si="58">H154*5</f>
        <v>5600</v>
      </c>
      <c r="M154" s="35">
        <v>0</v>
      </c>
      <c r="N154" s="35">
        <v>0</v>
      </c>
      <c r="O154" s="36">
        <v>0</v>
      </c>
      <c r="P154" s="38">
        <f t="shared" si="55"/>
        <v>4648.96</v>
      </c>
      <c r="Q154" s="36">
        <f t="shared" si="56"/>
        <v>1669.04</v>
      </c>
      <c r="R154" s="36">
        <f t="shared" si="57"/>
        <v>206.4</v>
      </c>
      <c r="S154" s="38">
        <v>0</v>
      </c>
      <c r="T154" s="38">
        <f t="shared" si="47"/>
        <v>6524.4</v>
      </c>
      <c r="U154" s="38">
        <f t="shared" si="49"/>
        <v>6524.4</v>
      </c>
      <c r="V154" s="38"/>
      <c r="W154" s="38"/>
      <c r="X154" s="38"/>
      <c r="Y154" s="60"/>
    </row>
    <row r="155" s="1" customFormat="1" spans="1:25">
      <c r="A155" s="19">
        <v>152</v>
      </c>
      <c r="B155" s="20" t="s">
        <v>320</v>
      </c>
      <c r="C155" s="64" t="s">
        <v>380</v>
      </c>
      <c r="D155" s="24" t="s">
        <v>35</v>
      </c>
      <c r="E155" s="24">
        <v>27</v>
      </c>
      <c r="F155" s="22" t="s">
        <v>381</v>
      </c>
      <c r="G155" s="23" t="s">
        <v>382</v>
      </c>
      <c r="H155" s="23">
        <v>1120</v>
      </c>
      <c r="I155" s="23">
        <v>5</v>
      </c>
      <c r="J155" s="23">
        <v>4</v>
      </c>
      <c r="K155" s="23">
        <v>420</v>
      </c>
      <c r="L155" s="36">
        <f t="shared" si="58"/>
        <v>5600</v>
      </c>
      <c r="M155" s="35">
        <v>0</v>
      </c>
      <c r="N155" s="35">
        <v>0</v>
      </c>
      <c r="O155" s="36">
        <v>0</v>
      </c>
      <c r="P155" s="38">
        <f t="shared" ref="P155:P164" si="59">581.12*8</f>
        <v>4648.96</v>
      </c>
      <c r="Q155" s="36">
        <f t="shared" si="56"/>
        <v>1669.04</v>
      </c>
      <c r="R155" s="36">
        <f t="shared" si="57"/>
        <v>206.4</v>
      </c>
      <c r="S155" s="38">
        <v>0</v>
      </c>
      <c r="T155" s="38">
        <f t="shared" si="47"/>
        <v>6524.4</v>
      </c>
      <c r="U155" s="38">
        <f t="shared" si="49"/>
        <v>6524.4</v>
      </c>
      <c r="V155" s="38"/>
      <c r="W155" s="38"/>
      <c r="X155" s="38"/>
      <c r="Y155" s="60"/>
    </row>
    <row r="156" s="1" customFormat="1" spans="1:25">
      <c r="A156" s="19">
        <v>153</v>
      </c>
      <c r="B156" s="20" t="s">
        <v>320</v>
      </c>
      <c r="C156" s="64" t="s">
        <v>383</v>
      </c>
      <c r="D156" s="24" t="s">
        <v>35</v>
      </c>
      <c r="E156" s="24">
        <v>29</v>
      </c>
      <c r="F156" s="26" t="s">
        <v>384</v>
      </c>
      <c r="G156" s="23" t="s">
        <v>385</v>
      </c>
      <c r="H156" s="23">
        <v>1120</v>
      </c>
      <c r="I156" s="23">
        <v>5</v>
      </c>
      <c r="J156" s="23">
        <v>4</v>
      </c>
      <c r="K156" s="23">
        <v>420</v>
      </c>
      <c r="L156" s="36">
        <f t="shared" si="58"/>
        <v>5600</v>
      </c>
      <c r="M156" s="35">
        <v>0</v>
      </c>
      <c r="N156" s="35">
        <v>0</v>
      </c>
      <c r="O156" s="36">
        <v>0</v>
      </c>
      <c r="P156" s="38">
        <f t="shared" si="59"/>
        <v>4648.96</v>
      </c>
      <c r="Q156" s="36">
        <f t="shared" si="56"/>
        <v>1669.04</v>
      </c>
      <c r="R156" s="36">
        <f t="shared" si="57"/>
        <v>206.4</v>
      </c>
      <c r="S156" s="38">
        <v>0</v>
      </c>
      <c r="T156" s="38">
        <f t="shared" ref="T156:T194" si="60">U156</f>
        <v>6524.4</v>
      </c>
      <c r="U156" s="38">
        <f t="shared" si="49"/>
        <v>6524.4</v>
      </c>
      <c r="V156" s="38"/>
      <c r="W156" s="38"/>
      <c r="X156" s="38"/>
      <c r="Y156" s="60"/>
    </row>
    <row r="157" s="1" customFormat="1" spans="1:25">
      <c r="A157" s="19">
        <v>154</v>
      </c>
      <c r="B157" s="20" t="s">
        <v>320</v>
      </c>
      <c r="C157" s="64" t="s">
        <v>386</v>
      </c>
      <c r="D157" s="24" t="s">
        <v>30</v>
      </c>
      <c r="E157" s="24">
        <v>31</v>
      </c>
      <c r="F157" s="22" t="s">
        <v>387</v>
      </c>
      <c r="G157" s="23" t="s">
        <v>385</v>
      </c>
      <c r="H157" s="23">
        <v>1120</v>
      </c>
      <c r="I157" s="23">
        <v>5</v>
      </c>
      <c r="J157" s="23">
        <v>4</v>
      </c>
      <c r="K157" s="23">
        <v>420</v>
      </c>
      <c r="L157" s="36">
        <f t="shared" si="58"/>
        <v>5600</v>
      </c>
      <c r="M157" s="35">
        <v>0</v>
      </c>
      <c r="N157" s="35">
        <v>0</v>
      </c>
      <c r="O157" s="36">
        <v>0</v>
      </c>
      <c r="P157" s="38">
        <f t="shared" si="59"/>
        <v>4648.96</v>
      </c>
      <c r="Q157" s="36">
        <f t="shared" si="56"/>
        <v>1669.04</v>
      </c>
      <c r="R157" s="36">
        <f t="shared" si="57"/>
        <v>206.4</v>
      </c>
      <c r="S157" s="38">
        <v>0</v>
      </c>
      <c r="T157" s="38">
        <f t="shared" si="60"/>
        <v>6524.4</v>
      </c>
      <c r="U157" s="38">
        <f t="shared" si="49"/>
        <v>6524.4</v>
      </c>
      <c r="V157" s="38"/>
      <c r="W157" s="38"/>
      <c r="X157" s="38"/>
      <c r="Y157" s="60"/>
    </row>
    <row r="158" s="1" customFormat="1" spans="1:25">
      <c r="A158" s="19">
        <v>155</v>
      </c>
      <c r="B158" s="20" t="s">
        <v>320</v>
      </c>
      <c r="C158" s="64" t="s">
        <v>388</v>
      </c>
      <c r="D158" s="24" t="s">
        <v>35</v>
      </c>
      <c r="E158" s="24">
        <v>43</v>
      </c>
      <c r="F158" s="27" t="s">
        <v>156</v>
      </c>
      <c r="G158" s="23" t="s">
        <v>385</v>
      </c>
      <c r="H158" s="23">
        <v>1120</v>
      </c>
      <c r="I158" s="23">
        <v>5</v>
      </c>
      <c r="J158" s="23">
        <v>4</v>
      </c>
      <c r="K158" s="23">
        <v>420</v>
      </c>
      <c r="L158" s="36">
        <f t="shared" si="58"/>
        <v>5600</v>
      </c>
      <c r="M158" s="35">
        <v>0</v>
      </c>
      <c r="N158" s="35">
        <v>0</v>
      </c>
      <c r="O158" s="36">
        <v>0</v>
      </c>
      <c r="P158" s="38">
        <f t="shared" si="59"/>
        <v>4648.96</v>
      </c>
      <c r="Q158" s="36">
        <f t="shared" si="56"/>
        <v>1669.04</v>
      </c>
      <c r="R158" s="36">
        <f t="shared" si="57"/>
        <v>206.4</v>
      </c>
      <c r="S158" s="38">
        <v>0</v>
      </c>
      <c r="T158" s="38">
        <f t="shared" si="60"/>
        <v>6524.4</v>
      </c>
      <c r="U158" s="38">
        <f t="shared" si="49"/>
        <v>6524.4</v>
      </c>
      <c r="V158" s="38"/>
      <c r="W158" s="38"/>
      <c r="X158" s="38"/>
      <c r="Y158" s="60"/>
    </row>
    <row r="159" s="1" customFormat="1" spans="1:25">
      <c r="A159" s="19">
        <v>156</v>
      </c>
      <c r="B159" s="20" t="s">
        <v>320</v>
      </c>
      <c r="C159" s="64" t="s">
        <v>389</v>
      </c>
      <c r="D159" s="24" t="s">
        <v>30</v>
      </c>
      <c r="E159" s="24">
        <v>32</v>
      </c>
      <c r="F159" s="22" t="s">
        <v>390</v>
      </c>
      <c r="G159" s="23" t="s">
        <v>385</v>
      </c>
      <c r="H159" s="23">
        <v>1120</v>
      </c>
      <c r="I159" s="23">
        <v>5</v>
      </c>
      <c r="J159" s="23">
        <v>4</v>
      </c>
      <c r="K159" s="23">
        <v>420</v>
      </c>
      <c r="L159" s="36">
        <f t="shared" si="58"/>
        <v>5600</v>
      </c>
      <c r="M159" s="35">
        <v>0</v>
      </c>
      <c r="N159" s="35">
        <v>0</v>
      </c>
      <c r="O159" s="36">
        <v>0</v>
      </c>
      <c r="P159" s="38">
        <f t="shared" si="59"/>
        <v>4648.96</v>
      </c>
      <c r="Q159" s="36">
        <f t="shared" ref="Q159:Q168" si="61">208.63*8</f>
        <v>1669.04</v>
      </c>
      <c r="R159" s="36">
        <f t="shared" si="57"/>
        <v>206.4</v>
      </c>
      <c r="S159" s="38">
        <v>0</v>
      </c>
      <c r="T159" s="38">
        <f t="shared" si="60"/>
        <v>6524.4</v>
      </c>
      <c r="U159" s="38">
        <f t="shared" si="49"/>
        <v>6524.4</v>
      </c>
      <c r="V159" s="38"/>
      <c r="W159" s="38"/>
      <c r="X159" s="38"/>
      <c r="Y159" s="60"/>
    </row>
    <row r="160" s="1" customFormat="1" spans="1:25">
      <c r="A160" s="19">
        <v>157</v>
      </c>
      <c r="B160" s="20" t="s">
        <v>320</v>
      </c>
      <c r="C160" s="64" t="s">
        <v>391</v>
      </c>
      <c r="D160" s="24" t="s">
        <v>35</v>
      </c>
      <c r="E160" s="24">
        <v>34</v>
      </c>
      <c r="F160" s="22" t="s">
        <v>392</v>
      </c>
      <c r="G160" s="23" t="s">
        <v>385</v>
      </c>
      <c r="H160" s="23">
        <v>1120</v>
      </c>
      <c r="I160" s="23">
        <v>5</v>
      </c>
      <c r="J160" s="23">
        <v>4</v>
      </c>
      <c r="K160" s="23">
        <v>420</v>
      </c>
      <c r="L160" s="36">
        <f t="shared" si="58"/>
        <v>5600</v>
      </c>
      <c r="M160" s="35">
        <v>0</v>
      </c>
      <c r="N160" s="35">
        <v>0</v>
      </c>
      <c r="O160" s="36">
        <v>0</v>
      </c>
      <c r="P160" s="38">
        <f t="shared" si="59"/>
        <v>4648.96</v>
      </c>
      <c r="Q160" s="36">
        <f t="shared" si="61"/>
        <v>1669.04</v>
      </c>
      <c r="R160" s="36">
        <f t="shared" si="57"/>
        <v>206.4</v>
      </c>
      <c r="S160" s="38">
        <v>0</v>
      </c>
      <c r="T160" s="38">
        <f t="shared" si="60"/>
        <v>6524.4</v>
      </c>
      <c r="U160" s="38">
        <f t="shared" si="49"/>
        <v>6524.4</v>
      </c>
      <c r="V160" s="38"/>
      <c r="W160" s="38"/>
      <c r="X160" s="38"/>
      <c r="Y160" s="60"/>
    </row>
    <row r="161" s="1" customFormat="1" spans="1:25">
      <c r="A161" s="19">
        <v>158</v>
      </c>
      <c r="B161" s="20" t="s">
        <v>320</v>
      </c>
      <c r="C161" s="64" t="s">
        <v>393</v>
      </c>
      <c r="D161" s="24" t="s">
        <v>30</v>
      </c>
      <c r="E161" s="24">
        <v>36</v>
      </c>
      <c r="F161" s="22" t="s">
        <v>394</v>
      </c>
      <c r="G161" s="23" t="s">
        <v>385</v>
      </c>
      <c r="H161" s="23">
        <v>1120</v>
      </c>
      <c r="I161" s="23">
        <v>5</v>
      </c>
      <c r="J161" s="23">
        <v>4</v>
      </c>
      <c r="K161" s="23">
        <v>420</v>
      </c>
      <c r="L161" s="36">
        <f t="shared" si="58"/>
        <v>5600</v>
      </c>
      <c r="M161" s="35">
        <v>0</v>
      </c>
      <c r="N161" s="35">
        <v>0</v>
      </c>
      <c r="O161" s="36">
        <v>0</v>
      </c>
      <c r="P161" s="38">
        <f t="shared" si="59"/>
        <v>4648.96</v>
      </c>
      <c r="Q161" s="36">
        <f t="shared" si="61"/>
        <v>1669.04</v>
      </c>
      <c r="R161" s="36">
        <f t="shared" si="57"/>
        <v>206.4</v>
      </c>
      <c r="S161" s="38">
        <v>0</v>
      </c>
      <c r="T161" s="38">
        <f t="shared" si="60"/>
        <v>6524.4</v>
      </c>
      <c r="U161" s="38">
        <f t="shared" si="49"/>
        <v>6524.4</v>
      </c>
      <c r="V161" s="38"/>
      <c r="W161" s="38"/>
      <c r="X161" s="38"/>
      <c r="Y161" s="60"/>
    </row>
    <row r="162" s="1" customFormat="1" spans="1:25">
      <c r="A162" s="19">
        <v>159</v>
      </c>
      <c r="B162" s="20" t="s">
        <v>320</v>
      </c>
      <c r="C162" s="64" t="s">
        <v>395</v>
      </c>
      <c r="D162" s="24" t="s">
        <v>30</v>
      </c>
      <c r="E162" s="24">
        <v>49</v>
      </c>
      <c r="F162" s="22" t="s">
        <v>373</v>
      </c>
      <c r="G162" s="23" t="s">
        <v>385</v>
      </c>
      <c r="H162" s="23">
        <v>1120</v>
      </c>
      <c r="I162" s="23">
        <v>5</v>
      </c>
      <c r="J162" s="23">
        <v>4</v>
      </c>
      <c r="K162" s="23">
        <v>420</v>
      </c>
      <c r="L162" s="36">
        <f t="shared" si="58"/>
        <v>5600</v>
      </c>
      <c r="M162" s="35">
        <v>0</v>
      </c>
      <c r="N162" s="35">
        <v>0</v>
      </c>
      <c r="O162" s="36">
        <v>0</v>
      </c>
      <c r="P162" s="38">
        <f t="shared" si="59"/>
        <v>4648.96</v>
      </c>
      <c r="Q162" s="36">
        <f t="shared" si="61"/>
        <v>1669.04</v>
      </c>
      <c r="R162" s="36">
        <f t="shared" ref="R162:R171" si="62">25.8*8</f>
        <v>206.4</v>
      </c>
      <c r="S162" s="38">
        <v>0</v>
      </c>
      <c r="T162" s="38">
        <f t="shared" si="60"/>
        <v>6524.4</v>
      </c>
      <c r="U162" s="38">
        <f t="shared" si="49"/>
        <v>6524.4</v>
      </c>
      <c r="V162" s="38"/>
      <c r="W162" s="38"/>
      <c r="X162" s="38"/>
      <c r="Y162" s="60"/>
    </row>
    <row r="163" s="1" customFormat="1" spans="1:25">
      <c r="A163" s="19">
        <v>160</v>
      </c>
      <c r="B163" s="20" t="s">
        <v>320</v>
      </c>
      <c r="C163" s="64" t="s">
        <v>396</v>
      </c>
      <c r="D163" s="24" t="s">
        <v>30</v>
      </c>
      <c r="E163" s="24">
        <v>27</v>
      </c>
      <c r="F163" s="22" t="s">
        <v>397</v>
      </c>
      <c r="G163" s="23" t="s">
        <v>398</v>
      </c>
      <c r="H163" s="23">
        <v>1120</v>
      </c>
      <c r="I163" s="23">
        <v>5</v>
      </c>
      <c r="J163" s="23">
        <v>4</v>
      </c>
      <c r="K163" s="23">
        <v>420</v>
      </c>
      <c r="L163" s="36">
        <f t="shared" si="58"/>
        <v>5600</v>
      </c>
      <c r="M163" s="35">
        <v>0</v>
      </c>
      <c r="N163" s="35">
        <v>0</v>
      </c>
      <c r="O163" s="36">
        <v>0</v>
      </c>
      <c r="P163" s="38">
        <f t="shared" si="59"/>
        <v>4648.96</v>
      </c>
      <c r="Q163" s="36">
        <f t="shared" si="61"/>
        <v>1669.04</v>
      </c>
      <c r="R163" s="36">
        <f t="shared" si="62"/>
        <v>206.4</v>
      </c>
      <c r="S163" s="38">
        <v>0</v>
      </c>
      <c r="T163" s="38">
        <f t="shared" si="60"/>
        <v>6524.4</v>
      </c>
      <c r="U163" s="38">
        <f t="shared" si="49"/>
        <v>6524.4</v>
      </c>
      <c r="V163" s="38"/>
      <c r="W163" s="38"/>
      <c r="X163" s="38"/>
      <c r="Y163" s="60"/>
    </row>
    <row r="164" s="1" customFormat="1" spans="1:25">
      <c r="A164" s="19">
        <v>161</v>
      </c>
      <c r="B164" s="20" t="s">
        <v>320</v>
      </c>
      <c r="C164" s="64" t="s">
        <v>399</v>
      </c>
      <c r="D164" s="24" t="s">
        <v>30</v>
      </c>
      <c r="E164" s="24">
        <v>29</v>
      </c>
      <c r="F164" s="22" t="s">
        <v>400</v>
      </c>
      <c r="G164" s="23" t="s">
        <v>398</v>
      </c>
      <c r="H164" s="23">
        <v>1120</v>
      </c>
      <c r="I164" s="23">
        <v>5</v>
      </c>
      <c r="J164" s="23">
        <v>4</v>
      </c>
      <c r="K164" s="23">
        <v>420</v>
      </c>
      <c r="L164" s="36">
        <f t="shared" si="58"/>
        <v>5600</v>
      </c>
      <c r="M164" s="35">
        <v>0</v>
      </c>
      <c r="N164" s="35">
        <v>0</v>
      </c>
      <c r="O164" s="36">
        <v>0</v>
      </c>
      <c r="P164" s="38">
        <f t="shared" si="59"/>
        <v>4648.96</v>
      </c>
      <c r="Q164" s="36">
        <f t="shared" si="61"/>
        <v>1669.04</v>
      </c>
      <c r="R164" s="36">
        <f t="shared" si="62"/>
        <v>206.4</v>
      </c>
      <c r="S164" s="38">
        <v>0</v>
      </c>
      <c r="T164" s="38">
        <f t="shared" si="60"/>
        <v>6524.4</v>
      </c>
      <c r="U164" s="38">
        <f t="shared" si="49"/>
        <v>6524.4</v>
      </c>
      <c r="V164" s="38"/>
      <c r="W164" s="38"/>
      <c r="X164" s="38"/>
      <c r="Y164" s="60"/>
    </row>
    <row r="165" s="1" customFormat="1" spans="1:25">
      <c r="A165" s="19">
        <v>162</v>
      </c>
      <c r="B165" s="20" t="s">
        <v>320</v>
      </c>
      <c r="C165" s="64" t="s">
        <v>401</v>
      </c>
      <c r="D165" s="24" t="s">
        <v>30</v>
      </c>
      <c r="E165" s="24">
        <v>30</v>
      </c>
      <c r="F165" s="22" t="s">
        <v>402</v>
      </c>
      <c r="G165" s="23" t="s">
        <v>398</v>
      </c>
      <c r="H165" s="23">
        <v>1120</v>
      </c>
      <c r="I165" s="23">
        <v>5</v>
      </c>
      <c r="J165" s="23">
        <v>4</v>
      </c>
      <c r="K165" s="23">
        <v>420</v>
      </c>
      <c r="L165" s="36">
        <f t="shared" si="58"/>
        <v>5600</v>
      </c>
      <c r="M165" s="35">
        <v>0</v>
      </c>
      <c r="N165" s="35">
        <v>0</v>
      </c>
      <c r="O165" s="36">
        <v>0</v>
      </c>
      <c r="P165" s="38">
        <f t="shared" ref="P165:P174" si="63">581.12*8</f>
        <v>4648.96</v>
      </c>
      <c r="Q165" s="36">
        <f t="shared" si="61"/>
        <v>1669.04</v>
      </c>
      <c r="R165" s="36">
        <f t="shared" si="62"/>
        <v>206.4</v>
      </c>
      <c r="S165" s="38">
        <v>0</v>
      </c>
      <c r="T165" s="38">
        <f t="shared" si="60"/>
        <v>6524.4</v>
      </c>
      <c r="U165" s="38">
        <f t="shared" si="49"/>
        <v>6524.4</v>
      </c>
      <c r="V165" s="38"/>
      <c r="W165" s="38"/>
      <c r="X165" s="38"/>
      <c r="Y165" s="60"/>
    </row>
    <row r="166" s="1" customFormat="1" spans="1:25">
      <c r="A166" s="19">
        <v>163</v>
      </c>
      <c r="B166" s="20" t="s">
        <v>320</v>
      </c>
      <c r="C166" s="64" t="s">
        <v>403</v>
      </c>
      <c r="D166" s="24" t="s">
        <v>35</v>
      </c>
      <c r="E166" s="24">
        <v>35</v>
      </c>
      <c r="F166" s="22" t="s">
        <v>291</v>
      </c>
      <c r="G166" s="23" t="s">
        <v>398</v>
      </c>
      <c r="H166" s="23">
        <v>1120</v>
      </c>
      <c r="I166" s="23">
        <v>5</v>
      </c>
      <c r="J166" s="23">
        <v>4</v>
      </c>
      <c r="K166" s="23">
        <v>420</v>
      </c>
      <c r="L166" s="36">
        <f t="shared" si="58"/>
        <v>5600</v>
      </c>
      <c r="M166" s="35">
        <v>0</v>
      </c>
      <c r="N166" s="35">
        <v>0</v>
      </c>
      <c r="O166" s="36">
        <v>0</v>
      </c>
      <c r="P166" s="38">
        <f t="shared" si="63"/>
        <v>4648.96</v>
      </c>
      <c r="Q166" s="36">
        <f t="shared" si="61"/>
        <v>1669.04</v>
      </c>
      <c r="R166" s="36">
        <f t="shared" si="62"/>
        <v>206.4</v>
      </c>
      <c r="S166" s="38">
        <v>0</v>
      </c>
      <c r="T166" s="38">
        <f t="shared" si="60"/>
        <v>6524.4</v>
      </c>
      <c r="U166" s="38">
        <f t="shared" si="49"/>
        <v>6524.4</v>
      </c>
      <c r="V166" s="38"/>
      <c r="W166" s="38"/>
      <c r="X166" s="38"/>
      <c r="Y166" s="60"/>
    </row>
    <row r="167" s="1" customFormat="1" spans="1:25">
      <c r="A167" s="19">
        <v>164</v>
      </c>
      <c r="B167" s="20" t="s">
        <v>320</v>
      </c>
      <c r="C167" s="64" t="s">
        <v>404</v>
      </c>
      <c r="D167" s="24" t="s">
        <v>35</v>
      </c>
      <c r="E167" s="24">
        <v>37</v>
      </c>
      <c r="F167" s="27" t="s">
        <v>273</v>
      </c>
      <c r="G167" s="23" t="s">
        <v>398</v>
      </c>
      <c r="H167" s="23">
        <v>1120</v>
      </c>
      <c r="I167" s="23">
        <v>5</v>
      </c>
      <c r="J167" s="23">
        <v>4</v>
      </c>
      <c r="K167" s="23">
        <v>420</v>
      </c>
      <c r="L167" s="36">
        <f t="shared" si="58"/>
        <v>5600</v>
      </c>
      <c r="M167" s="35">
        <v>0</v>
      </c>
      <c r="N167" s="35">
        <v>0</v>
      </c>
      <c r="O167" s="36">
        <v>0</v>
      </c>
      <c r="P167" s="38">
        <f t="shared" si="63"/>
        <v>4648.96</v>
      </c>
      <c r="Q167" s="36">
        <f t="shared" si="61"/>
        <v>1669.04</v>
      </c>
      <c r="R167" s="36">
        <f t="shared" si="62"/>
        <v>206.4</v>
      </c>
      <c r="S167" s="38">
        <v>0</v>
      </c>
      <c r="T167" s="38">
        <f t="shared" si="60"/>
        <v>6524.4</v>
      </c>
      <c r="U167" s="38">
        <f t="shared" si="49"/>
        <v>6524.4</v>
      </c>
      <c r="V167" s="38"/>
      <c r="W167" s="38"/>
      <c r="X167" s="38"/>
      <c r="Y167" s="60"/>
    </row>
    <row r="168" s="1" customFormat="1" spans="1:25">
      <c r="A168" s="19">
        <v>165</v>
      </c>
      <c r="B168" s="20" t="s">
        <v>320</v>
      </c>
      <c r="C168" s="64" t="s">
        <v>405</v>
      </c>
      <c r="D168" s="24" t="s">
        <v>30</v>
      </c>
      <c r="E168" s="24">
        <v>29</v>
      </c>
      <c r="F168" s="22" t="s">
        <v>406</v>
      </c>
      <c r="G168" s="23" t="s">
        <v>398</v>
      </c>
      <c r="H168" s="23">
        <v>1120</v>
      </c>
      <c r="I168" s="23">
        <v>5</v>
      </c>
      <c r="J168" s="23">
        <v>4</v>
      </c>
      <c r="K168" s="23">
        <v>420</v>
      </c>
      <c r="L168" s="36">
        <f t="shared" si="58"/>
        <v>5600</v>
      </c>
      <c r="M168" s="35">
        <v>0</v>
      </c>
      <c r="N168" s="35">
        <v>0</v>
      </c>
      <c r="O168" s="36">
        <v>0</v>
      </c>
      <c r="P168" s="38">
        <f t="shared" si="63"/>
        <v>4648.96</v>
      </c>
      <c r="Q168" s="36">
        <f t="shared" si="61"/>
        <v>1669.04</v>
      </c>
      <c r="R168" s="36">
        <f t="shared" si="62"/>
        <v>206.4</v>
      </c>
      <c r="S168" s="38">
        <v>0</v>
      </c>
      <c r="T168" s="38">
        <f t="shared" si="60"/>
        <v>6524.4</v>
      </c>
      <c r="U168" s="38">
        <f t="shared" si="49"/>
        <v>6524.4</v>
      </c>
      <c r="V168" s="38"/>
      <c r="W168" s="38"/>
      <c r="X168" s="38"/>
      <c r="Y168" s="60"/>
    </row>
    <row r="169" s="1" customFormat="1" spans="1:25">
      <c r="A169" s="19">
        <v>166</v>
      </c>
      <c r="B169" s="20" t="s">
        <v>320</v>
      </c>
      <c r="C169" s="64" t="s">
        <v>407</v>
      </c>
      <c r="D169" s="24" t="s">
        <v>30</v>
      </c>
      <c r="E169" s="24">
        <v>35</v>
      </c>
      <c r="F169" s="22" t="s">
        <v>52</v>
      </c>
      <c r="G169" s="23" t="s">
        <v>398</v>
      </c>
      <c r="H169" s="23">
        <v>1120</v>
      </c>
      <c r="I169" s="23">
        <v>5</v>
      </c>
      <c r="J169" s="23">
        <v>4</v>
      </c>
      <c r="K169" s="23">
        <v>420</v>
      </c>
      <c r="L169" s="36">
        <f t="shared" si="58"/>
        <v>5600</v>
      </c>
      <c r="M169" s="35">
        <v>0</v>
      </c>
      <c r="N169" s="35">
        <v>0</v>
      </c>
      <c r="O169" s="36">
        <v>0</v>
      </c>
      <c r="P169" s="38">
        <f t="shared" si="63"/>
        <v>4648.96</v>
      </c>
      <c r="Q169" s="36">
        <f t="shared" ref="Q169:Q178" si="64">208.63*8</f>
        <v>1669.04</v>
      </c>
      <c r="R169" s="36">
        <f t="shared" si="62"/>
        <v>206.4</v>
      </c>
      <c r="S169" s="38">
        <v>0</v>
      </c>
      <c r="T169" s="38">
        <f t="shared" si="60"/>
        <v>6524.4</v>
      </c>
      <c r="U169" s="38">
        <f t="shared" si="49"/>
        <v>6524.4</v>
      </c>
      <c r="V169" s="38"/>
      <c r="W169" s="38"/>
      <c r="X169" s="38"/>
      <c r="Y169" s="60"/>
    </row>
    <row r="170" s="1" customFormat="1" spans="1:25">
      <c r="A170" s="19">
        <v>167</v>
      </c>
      <c r="B170" s="20" t="s">
        <v>320</v>
      </c>
      <c r="C170" s="64" t="s">
        <v>408</v>
      </c>
      <c r="D170" s="24" t="s">
        <v>30</v>
      </c>
      <c r="E170" s="24">
        <v>34</v>
      </c>
      <c r="F170" s="22" t="s">
        <v>145</v>
      </c>
      <c r="G170" s="23" t="s">
        <v>398</v>
      </c>
      <c r="H170" s="23">
        <v>1120</v>
      </c>
      <c r="I170" s="23">
        <v>5</v>
      </c>
      <c r="J170" s="23">
        <v>4</v>
      </c>
      <c r="K170" s="23">
        <v>420</v>
      </c>
      <c r="L170" s="36">
        <f t="shared" si="58"/>
        <v>5600</v>
      </c>
      <c r="M170" s="35">
        <v>0</v>
      </c>
      <c r="N170" s="35">
        <v>0</v>
      </c>
      <c r="O170" s="36">
        <v>0</v>
      </c>
      <c r="P170" s="38">
        <f t="shared" si="63"/>
        <v>4648.96</v>
      </c>
      <c r="Q170" s="36">
        <f t="shared" si="64"/>
        <v>1669.04</v>
      </c>
      <c r="R170" s="36">
        <f t="shared" si="62"/>
        <v>206.4</v>
      </c>
      <c r="S170" s="38">
        <v>0</v>
      </c>
      <c r="T170" s="38">
        <f t="shared" si="60"/>
        <v>6524.4</v>
      </c>
      <c r="U170" s="38">
        <f t="shared" si="49"/>
        <v>6524.4</v>
      </c>
      <c r="V170" s="38"/>
      <c r="W170" s="38"/>
      <c r="X170" s="38"/>
      <c r="Y170" s="60"/>
    </row>
    <row r="171" s="1" customFormat="1" spans="1:25">
      <c r="A171" s="19">
        <v>168</v>
      </c>
      <c r="B171" s="20" t="s">
        <v>320</v>
      </c>
      <c r="C171" s="64" t="s">
        <v>409</v>
      </c>
      <c r="D171" s="24" t="s">
        <v>30</v>
      </c>
      <c r="E171" s="24">
        <v>32</v>
      </c>
      <c r="F171" s="22" t="s">
        <v>400</v>
      </c>
      <c r="G171" s="23" t="s">
        <v>398</v>
      </c>
      <c r="H171" s="23">
        <v>1120</v>
      </c>
      <c r="I171" s="23">
        <v>5</v>
      </c>
      <c r="J171" s="23">
        <v>4</v>
      </c>
      <c r="K171" s="23">
        <v>420</v>
      </c>
      <c r="L171" s="36">
        <f t="shared" si="58"/>
        <v>5600</v>
      </c>
      <c r="M171" s="35">
        <v>0</v>
      </c>
      <c r="N171" s="35">
        <v>0</v>
      </c>
      <c r="O171" s="36">
        <v>0</v>
      </c>
      <c r="P171" s="38">
        <f t="shared" si="63"/>
        <v>4648.96</v>
      </c>
      <c r="Q171" s="36">
        <f t="shared" si="64"/>
        <v>1669.04</v>
      </c>
      <c r="R171" s="36">
        <f t="shared" si="62"/>
        <v>206.4</v>
      </c>
      <c r="S171" s="38">
        <v>0</v>
      </c>
      <c r="T171" s="38">
        <f t="shared" si="60"/>
        <v>6524.4</v>
      </c>
      <c r="U171" s="38">
        <f t="shared" si="49"/>
        <v>6524.4</v>
      </c>
      <c r="V171" s="38"/>
      <c r="W171" s="38"/>
      <c r="X171" s="38"/>
      <c r="Y171" s="60"/>
    </row>
    <row r="172" s="1" customFormat="1" spans="1:25">
      <c r="A172" s="19">
        <v>169</v>
      </c>
      <c r="B172" s="20" t="s">
        <v>320</v>
      </c>
      <c r="C172" s="24" t="s">
        <v>410</v>
      </c>
      <c r="D172" s="24" t="s">
        <v>30</v>
      </c>
      <c r="E172" s="24">
        <v>34</v>
      </c>
      <c r="F172" s="22" t="s">
        <v>411</v>
      </c>
      <c r="G172" s="23" t="s">
        <v>398</v>
      </c>
      <c r="H172" s="23">
        <v>1120</v>
      </c>
      <c r="I172" s="23">
        <v>5</v>
      </c>
      <c r="J172" s="23">
        <v>4</v>
      </c>
      <c r="K172" s="23">
        <v>420</v>
      </c>
      <c r="L172" s="36">
        <f t="shared" si="58"/>
        <v>5600</v>
      </c>
      <c r="M172" s="35">
        <v>0</v>
      </c>
      <c r="N172" s="35">
        <v>0</v>
      </c>
      <c r="O172" s="36">
        <v>0</v>
      </c>
      <c r="P172" s="38">
        <f t="shared" si="63"/>
        <v>4648.96</v>
      </c>
      <c r="Q172" s="36"/>
      <c r="R172" s="36">
        <f t="shared" ref="R172:R181" si="65">25.8*8</f>
        <v>206.4</v>
      </c>
      <c r="S172" s="38">
        <v>0</v>
      </c>
      <c r="T172" s="38">
        <f t="shared" si="60"/>
        <v>4855.36</v>
      </c>
      <c r="U172" s="38">
        <f t="shared" si="49"/>
        <v>4855.36</v>
      </c>
      <c r="V172" s="38"/>
      <c r="W172" s="38"/>
      <c r="X172" s="38"/>
      <c r="Y172" s="60"/>
    </row>
    <row r="173" s="1" customFormat="1" spans="1:25">
      <c r="A173" s="19">
        <v>170</v>
      </c>
      <c r="B173" s="20" t="s">
        <v>320</v>
      </c>
      <c r="C173" s="24" t="s">
        <v>412</v>
      </c>
      <c r="D173" s="24" t="s">
        <v>30</v>
      </c>
      <c r="E173" s="24">
        <v>32</v>
      </c>
      <c r="F173" s="22" t="s">
        <v>232</v>
      </c>
      <c r="G173" s="23" t="s">
        <v>398</v>
      </c>
      <c r="H173" s="23">
        <v>1120</v>
      </c>
      <c r="I173" s="23">
        <v>5</v>
      </c>
      <c r="J173" s="23">
        <v>4</v>
      </c>
      <c r="K173" s="23">
        <v>420</v>
      </c>
      <c r="L173" s="36">
        <f t="shared" ref="L173:L191" si="66">H173*5</f>
        <v>5600</v>
      </c>
      <c r="M173" s="35">
        <v>0</v>
      </c>
      <c r="N173" s="35">
        <v>0</v>
      </c>
      <c r="O173" s="36">
        <v>0</v>
      </c>
      <c r="P173" s="38">
        <f t="shared" si="63"/>
        <v>4648.96</v>
      </c>
      <c r="Q173" s="36"/>
      <c r="R173" s="36">
        <f t="shared" si="65"/>
        <v>206.4</v>
      </c>
      <c r="S173" s="38">
        <v>0</v>
      </c>
      <c r="T173" s="38">
        <f t="shared" si="60"/>
        <v>4855.36</v>
      </c>
      <c r="U173" s="38">
        <f t="shared" si="49"/>
        <v>4855.36</v>
      </c>
      <c r="V173" s="38"/>
      <c r="W173" s="38"/>
      <c r="X173" s="38"/>
      <c r="Y173" s="60"/>
    </row>
    <row r="174" s="1" customFormat="1" spans="1:25">
      <c r="A174" s="19">
        <v>171</v>
      </c>
      <c r="B174" s="20" t="s">
        <v>320</v>
      </c>
      <c r="C174" s="64" t="s">
        <v>413</v>
      </c>
      <c r="D174" s="24" t="s">
        <v>30</v>
      </c>
      <c r="E174" s="24">
        <v>33</v>
      </c>
      <c r="F174" s="22" t="s">
        <v>414</v>
      </c>
      <c r="G174" s="23" t="s">
        <v>415</v>
      </c>
      <c r="H174" s="23">
        <v>1120</v>
      </c>
      <c r="I174" s="23">
        <v>5</v>
      </c>
      <c r="J174" s="23">
        <v>4</v>
      </c>
      <c r="K174" s="23">
        <v>420</v>
      </c>
      <c r="L174" s="36">
        <f t="shared" si="66"/>
        <v>5600</v>
      </c>
      <c r="M174" s="35">
        <v>0</v>
      </c>
      <c r="N174" s="35">
        <v>0</v>
      </c>
      <c r="O174" s="36">
        <v>0</v>
      </c>
      <c r="P174" s="38">
        <f t="shared" si="63"/>
        <v>4648.96</v>
      </c>
      <c r="Q174" s="36">
        <f t="shared" si="64"/>
        <v>1669.04</v>
      </c>
      <c r="R174" s="36">
        <f t="shared" si="65"/>
        <v>206.4</v>
      </c>
      <c r="S174" s="38">
        <v>0</v>
      </c>
      <c r="T174" s="38">
        <f t="shared" si="60"/>
        <v>6524.4</v>
      </c>
      <c r="U174" s="38">
        <f t="shared" si="49"/>
        <v>6524.4</v>
      </c>
      <c r="V174" s="38"/>
      <c r="W174" s="38"/>
      <c r="X174" s="38"/>
      <c r="Y174" s="60"/>
    </row>
    <row r="175" s="1" customFormat="1" spans="1:25">
      <c r="A175" s="19">
        <v>172</v>
      </c>
      <c r="B175" s="20" t="s">
        <v>320</v>
      </c>
      <c r="C175" s="64" t="s">
        <v>416</v>
      </c>
      <c r="D175" s="24" t="s">
        <v>35</v>
      </c>
      <c r="E175" s="24">
        <v>36</v>
      </c>
      <c r="F175" s="22" t="s">
        <v>276</v>
      </c>
      <c r="G175" s="23" t="s">
        <v>415</v>
      </c>
      <c r="H175" s="23">
        <v>1120</v>
      </c>
      <c r="I175" s="23">
        <v>5</v>
      </c>
      <c r="J175" s="23">
        <v>4</v>
      </c>
      <c r="K175" s="23">
        <v>420</v>
      </c>
      <c r="L175" s="36">
        <f t="shared" si="66"/>
        <v>5600</v>
      </c>
      <c r="M175" s="35">
        <v>0</v>
      </c>
      <c r="N175" s="35">
        <v>0</v>
      </c>
      <c r="O175" s="36">
        <v>0</v>
      </c>
      <c r="P175" s="38">
        <f t="shared" ref="P175:P184" si="67">581.12*8</f>
        <v>4648.96</v>
      </c>
      <c r="Q175" s="36">
        <f t="shared" si="64"/>
        <v>1669.04</v>
      </c>
      <c r="R175" s="36">
        <f t="shared" si="65"/>
        <v>206.4</v>
      </c>
      <c r="S175" s="38">
        <v>0</v>
      </c>
      <c r="T175" s="38">
        <f t="shared" si="60"/>
        <v>6524.4</v>
      </c>
      <c r="U175" s="38">
        <f t="shared" si="49"/>
        <v>6524.4</v>
      </c>
      <c r="V175" s="38"/>
      <c r="W175" s="38"/>
      <c r="X175" s="38"/>
      <c r="Y175" s="60"/>
    </row>
    <row r="176" s="1" customFormat="1" spans="1:25">
      <c r="A176" s="19">
        <v>173</v>
      </c>
      <c r="B176" s="20" t="s">
        <v>320</v>
      </c>
      <c r="C176" s="64" t="s">
        <v>417</v>
      </c>
      <c r="D176" s="24" t="s">
        <v>30</v>
      </c>
      <c r="E176" s="24">
        <v>39</v>
      </c>
      <c r="F176" s="22" t="s">
        <v>418</v>
      </c>
      <c r="G176" s="23" t="s">
        <v>419</v>
      </c>
      <c r="H176" s="23">
        <v>1120</v>
      </c>
      <c r="I176" s="23">
        <v>5</v>
      </c>
      <c r="J176" s="23">
        <v>4</v>
      </c>
      <c r="K176" s="23">
        <v>420</v>
      </c>
      <c r="L176" s="36">
        <f t="shared" si="66"/>
        <v>5600</v>
      </c>
      <c r="M176" s="35">
        <v>0</v>
      </c>
      <c r="N176" s="35">
        <v>0</v>
      </c>
      <c r="O176" s="36">
        <v>0</v>
      </c>
      <c r="P176" s="38">
        <f t="shared" si="67"/>
        <v>4648.96</v>
      </c>
      <c r="Q176" s="36">
        <f t="shared" si="64"/>
        <v>1669.04</v>
      </c>
      <c r="R176" s="36">
        <f t="shared" si="65"/>
        <v>206.4</v>
      </c>
      <c r="S176" s="38">
        <v>0</v>
      </c>
      <c r="T176" s="38">
        <f t="shared" si="60"/>
        <v>6524.4</v>
      </c>
      <c r="U176" s="38">
        <f t="shared" si="49"/>
        <v>6524.4</v>
      </c>
      <c r="V176" s="38"/>
      <c r="W176" s="38"/>
      <c r="X176" s="38"/>
      <c r="Y176" s="60"/>
    </row>
    <row r="177" s="1" customFormat="1" spans="1:25">
      <c r="A177" s="19">
        <v>174</v>
      </c>
      <c r="B177" s="20" t="s">
        <v>320</v>
      </c>
      <c r="C177" s="64" t="s">
        <v>420</v>
      </c>
      <c r="D177" s="24" t="s">
        <v>30</v>
      </c>
      <c r="E177" s="24">
        <v>29</v>
      </c>
      <c r="F177" s="22" t="s">
        <v>421</v>
      </c>
      <c r="G177" s="23" t="s">
        <v>419</v>
      </c>
      <c r="H177" s="23">
        <v>1120</v>
      </c>
      <c r="I177" s="23">
        <v>5</v>
      </c>
      <c r="J177" s="23">
        <v>4</v>
      </c>
      <c r="K177" s="23">
        <v>420</v>
      </c>
      <c r="L177" s="36">
        <f t="shared" si="66"/>
        <v>5600</v>
      </c>
      <c r="M177" s="35">
        <v>0</v>
      </c>
      <c r="N177" s="35">
        <v>0</v>
      </c>
      <c r="O177" s="36">
        <v>0</v>
      </c>
      <c r="P177" s="38">
        <f t="shared" si="67"/>
        <v>4648.96</v>
      </c>
      <c r="Q177" s="36">
        <f t="shared" si="64"/>
        <v>1669.04</v>
      </c>
      <c r="R177" s="36">
        <f t="shared" si="65"/>
        <v>206.4</v>
      </c>
      <c r="S177" s="38">
        <v>0</v>
      </c>
      <c r="T177" s="38">
        <f t="shared" si="60"/>
        <v>6524.4</v>
      </c>
      <c r="U177" s="38">
        <f t="shared" si="49"/>
        <v>6524.4</v>
      </c>
      <c r="V177" s="38"/>
      <c r="W177" s="38"/>
      <c r="X177" s="38"/>
      <c r="Y177" s="60"/>
    </row>
    <row r="178" s="1" customFormat="1" spans="1:25">
      <c r="A178" s="19">
        <v>175</v>
      </c>
      <c r="B178" s="20" t="s">
        <v>320</v>
      </c>
      <c r="C178" s="64" t="s">
        <v>422</v>
      </c>
      <c r="D178" s="24" t="s">
        <v>30</v>
      </c>
      <c r="E178" s="24">
        <v>28</v>
      </c>
      <c r="F178" s="22" t="s">
        <v>423</v>
      </c>
      <c r="G178" s="23" t="s">
        <v>424</v>
      </c>
      <c r="H178" s="23">
        <v>1120</v>
      </c>
      <c r="I178" s="23">
        <v>5</v>
      </c>
      <c r="J178" s="23">
        <v>4</v>
      </c>
      <c r="K178" s="23">
        <v>420</v>
      </c>
      <c r="L178" s="36">
        <f t="shared" si="66"/>
        <v>5600</v>
      </c>
      <c r="M178" s="35">
        <v>0</v>
      </c>
      <c r="N178" s="35">
        <v>0</v>
      </c>
      <c r="O178" s="36">
        <v>0</v>
      </c>
      <c r="P178" s="38">
        <f t="shared" si="67"/>
        <v>4648.96</v>
      </c>
      <c r="Q178" s="36">
        <f t="shared" si="64"/>
        <v>1669.04</v>
      </c>
      <c r="R178" s="36">
        <f t="shared" si="65"/>
        <v>206.4</v>
      </c>
      <c r="S178" s="38">
        <v>0</v>
      </c>
      <c r="T178" s="38">
        <f t="shared" si="60"/>
        <v>6524.4</v>
      </c>
      <c r="U178" s="38">
        <f t="shared" si="49"/>
        <v>6524.4</v>
      </c>
      <c r="V178" s="38"/>
      <c r="W178" s="38"/>
      <c r="X178" s="38"/>
      <c r="Y178" s="60"/>
    </row>
    <row r="179" s="1" customFormat="1" spans="1:25">
      <c r="A179" s="19">
        <v>176</v>
      </c>
      <c r="B179" s="20" t="s">
        <v>320</v>
      </c>
      <c r="C179" s="64" t="s">
        <v>425</v>
      </c>
      <c r="D179" s="24" t="s">
        <v>30</v>
      </c>
      <c r="E179" s="24">
        <v>29</v>
      </c>
      <c r="F179" s="22" t="s">
        <v>426</v>
      </c>
      <c r="G179" s="23" t="s">
        <v>424</v>
      </c>
      <c r="H179" s="23">
        <v>1120</v>
      </c>
      <c r="I179" s="23">
        <v>5</v>
      </c>
      <c r="J179" s="23">
        <v>4</v>
      </c>
      <c r="K179" s="23">
        <v>420</v>
      </c>
      <c r="L179" s="36">
        <f t="shared" si="66"/>
        <v>5600</v>
      </c>
      <c r="M179" s="35">
        <v>0</v>
      </c>
      <c r="N179" s="35">
        <v>0</v>
      </c>
      <c r="O179" s="36">
        <v>0</v>
      </c>
      <c r="P179" s="38">
        <f t="shared" si="67"/>
        <v>4648.96</v>
      </c>
      <c r="Q179" s="36">
        <f t="shared" ref="Q179:Q188" si="68">208.63*8</f>
        <v>1669.04</v>
      </c>
      <c r="R179" s="36">
        <f t="shared" si="65"/>
        <v>206.4</v>
      </c>
      <c r="S179" s="38">
        <v>0</v>
      </c>
      <c r="T179" s="38">
        <f t="shared" si="60"/>
        <v>6524.4</v>
      </c>
      <c r="U179" s="38">
        <f t="shared" si="49"/>
        <v>6524.4</v>
      </c>
      <c r="V179" s="38"/>
      <c r="W179" s="38"/>
      <c r="X179" s="38"/>
      <c r="Y179" s="60"/>
    </row>
    <row r="180" s="1" customFormat="1" spans="1:25">
      <c r="A180" s="19">
        <v>177</v>
      </c>
      <c r="B180" s="20" t="s">
        <v>320</v>
      </c>
      <c r="C180" s="64" t="s">
        <v>427</v>
      </c>
      <c r="D180" s="24" t="s">
        <v>35</v>
      </c>
      <c r="E180" s="24">
        <v>34</v>
      </c>
      <c r="F180" s="22" t="s">
        <v>428</v>
      </c>
      <c r="G180" s="23" t="s">
        <v>424</v>
      </c>
      <c r="H180" s="23">
        <v>1120</v>
      </c>
      <c r="I180" s="23">
        <v>5</v>
      </c>
      <c r="J180" s="23">
        <v>4</v>
      </c>
      <c r="K180" s="23">
        <v>420</v>
      </c>
      <c r="L180" s="36">
        <f t="shared" si="66"/>
        <v>5600</v>
      </c>
      <c r="M180" s="35">
        <v>0</v>
      </c>
      <c r="N180" s="35">
        <v>0</v>
      </c>
      <c r="O180" s="36">
        <v>0</v>
      </c>
      <c r="P180" s="38">
        <f t="shared" si="67"/>
        <v>4648.96</v>
      </c>
      <c r="Q180" s="36">
        <f t="shared" si="68"/>
        <v>1669.04</v>
      </c>
      <c r="R180" s="36">
        <f t="shared" si="65"/>
        <v>206.4</v>
      </c>
      <c r="S180" s="38">
        <v>0</v>
      </c>
      <c r="T180" s="38">
        <f t="shared" si="60"/>
        <v>6524.4</v>
      </c>
      <c r="U180" s="38">
        <f t="shared" si="49"/>
        <v>6524.4</v>
      </c>
      <c r="V180" s="38"/>
      <c r="W180" s="38"/>
      <c r="X180" s="38"/>
      <c r="Y180" s="60"/>
    </row>
    <row r="181" s="1" customFormat="1" spans="1:25">
      <c r="A181" s="19">
        <v>178</v>
      </c>
      <c r="B181" s="20" t="s">
        <v>320</v>
      </c>
      <c r="C181" s="64" t="s">
        <v>429</v>
      </c>
      <c r="D181" s="24" t="s">
        <v>35</v>
      </c>
      <c r="E181" s="24">
        <v>26</v>
      </c>
      <c r="F181" s="27" t="s">
        <v>430</v>
      </c>
      <c r="G181" s="23" t="s">
        <v>424</v>
      </c>
      <c r="H181" s="23">
        <v>1120</v>
      </c>
      <c r="I181" s="23">
        <v>5</v>
      </c>
      <c r="J181" s="23">
        <v>4</v>
      </c>
      <c r="K181" s="23">
        <v>420</v>
      </c>
      <c r="L181" s="36">
        <f t="shared" si="66"/>
        <v>5600</v>
      </c>
      <c r="M181" s="35">
        <v>0</v>
      </c>
      <c r="N181" s="35">
        <v>0</v>
      </c>
      <c r="O181" s="36">
        <v>0</v>
      </c>
      <c r="P181" s="38">
        <f t="shared" si="67"/>
        <v>4648.96</v>
      </c>
      <c r="Q181" s="36">
        <f t="shared" si="68"/>
        <v>1669.04</v>
      </c>
      <c r="R181" s="36">
        <f t="shared" si="65"/>
        <v>206.4</v>
      </c>
      <c r="S181" s="38">
        <v>0</v>
      </c>
      <c r="T181" s="38">
        <f t="shared" si="60"/>
        <v>6524.4</v>
      </c>
      <c r="U181" s="38">
        <f t="shared" si="49"/>
        <v>6524.4</v>
      </c>
      <c r="V181" s="38"/>
      <c r="W181" s="38"/>
      <c r="X181" s="38"/>
      <c r="Y181" s="60"/>
    </row>
    <row r="182" s="1" customFormat="1" spans="1:25">
      <c r="A182" s="19">
        <v>179</v>
      </c>
      <c r="B182" s="20" t="s">
        <v>320</v>
      </c>
      <c r="C182" s="64" t="s">
        <v>431</v>
      </c>
      <c r="D182" s="24" t="s">
        <v>35</v>
      </c>
      <c r="E182" s="24">
        <v>37</v>
      </c>
      <c r="F182" s="27" t="s">
        <v>432</v>
      </c>
      <c r="G182" s="23" t="s">
        <v>424</v>
      </c>
      <c r="H182" s="23">
        <v>1120</v>
      </c>
      <c r="I182" s="23">
        <v>5</v>
      </c>
      <c r="J182" s="23">
        <v>4</v>
      </c>
      <c r="K182" s="23">
        <v>420</v>
      </c>
      <c r="L182" s="36">
        <f t="shared" si="66"/>
        <v>5600</v>
      </c>
      <c r="M182" s="35">
        <v>0</v>
      </c>
      <c r="N182" s="35">
        <v>0</v>
      </c>
      <c r="O182" s="36">
        <v>0</v>
      </c>
      <c r="P182" s="38">
        <f t="shared" si="67"/>
        <v>4648.96</v>
      </c>
      <c r="Q182" s="36">
        <f t="shared" si="68"/>
        <v>1669.04</v>
      </c>
      <c r="R182" s="36">
        <f t="shared" ref="R182:R191" si="69">25.8*8</f>
        <v>206.4</v>
      </c>
      <c r="S182" s="38">
        <v>0</v>
      </c>
      <c r="T182" s="38">
        <f t="shared" si="60"/>
        <v>6524.4</v>
      </c>
      <c r="U182" s="38">
        <f t="shared" si="49"/>
        <v>6524.4</v>
      </c>
      <c r="V182" s="38"/>
      <c r="W182" s="38"/>
      <c r="X182" s="38"/>
      <c r="Y182" s="60"/>
    </row>
    <row r="183" s="1" customFormat="1" spans="1:25">
      <c r="A183" s="19">
        <v>180</v>
      </c>
      <c r="B183" s="20" t="s">
        <v>320</v>
      </c>
      <c r="C183" s="64" t="s">
        <v>433</v>
      </c>
      <c r="D183" s="24" t="s">
        <v>35</v>
      </c>
      <c r="E183" s="24">
        <v>32</v>
      </c>
      <c r="F183" s="22" t="s">
        <v>135</v>
      </c>
      <c r="G183" s="23" t="s">
        <v>434</v>
      </c>
      <c r="H183" s="23">
        <v>1120</v>
      </c>
      <c r="I183" s="23">
        <v>5</v>
      </c>
      <c r="J183" s="23">
        <v>4</v>
      </c>
      <c r="K183" s="23">
        <v>420</v>
      </c>
      <c r="L183" s="36">
        <f t="shared" si="66"/>
        <v>5600</v>
      </c>
      <c r="M183" s="35">
        <v>0</v>
      </c>
      <c r="N183" s="35">
        <v>0</v>
      </c>
      <c r="O183" s="36">
        <v>0</v>
      </c>
      <c r="P183" s="38">
        <f t="shared" si="67"/>
        <v>4648.96</v>
      </c>
      <c r="Q183" s="36">
        <f t="shared" si="68"/>
        <v>1669.04</v>
      </c>
      <c r="R183" s="36">
        <f t="shared" si="69"/>
        <v>206.4</v>
      </c>
      <c r="S183" s="38">
        <v>0</v>
      </c>
      <c r="T183" s="38">
        <f t="shared" si="60"/>
        <v>6524.4</v>
      </c>
      <c r="U183" s="38">
        <f t="shared" si="49"/>
        <v>6524.4</v>
      </c>
      <c r="V183" s="38"/>
      <c r="W183" s="38"/>
      <c r="X183" s="38"/>
      <c r="Y183" s="60"/>
    </row>
    <row r="184" s="1" customFormat="1" spans="1:25">
      <c r="A184" s="19">
        <v>181</v>
      </c>
      <c r="B184" s="20" t="s">
        <v>320</v>
      </c>
      <c r="C184" s="64" t="s">
        <v>435</v>
      </c>
      <c r="D184" s="24" t="s">
        <v>35</v>
      </c>
      <c r="E184" s="24">
        <v>30</v>
      </c>
      <c r="F184" s="22" t="s">
        <v>122</v>
      </c>
      <c r="G184" s="23" t="s">
        <v>434</v>
      </c>
      <c r="H184" s="23">
        <v>1120</v>
      </c>
      <c r="I184" s="23">
        <v>5</v>
      </c>
      <c r="J184" s="23">
        <v>4</v>
      </c>
      <c r="K184" s="23">
        <v>420</v>
      </c>
      <c r="L184" s="36">
        <f t="shared" si="66"/>
        <v>5600</v>
      </c>
      <c r="M184" s="35">
        <v>0</v>
      </c>
      <c r="N184" s="35">
        <v>0</v>
      </c>
      <c r="O184" s="36">
        <v>0</v>
      </c>
      <c r="P184" s="38">
        <f t="shared" si="67"/>
        <v>4648.96</v>
      </c>
      <c r="Q184" s="36">
        <f t="shared" si="68"/>
        <v>1669.04</v>
      </c>
      <c r="R184" s="36">
        <f t="shared" si="69"/>
        <v>206.4</v>
      </c>
      <c r="S184" s="38">
        <v>0</v>
      </c>
      <c r="T184" s="38">
        <f t="shared" si="60"/>
        <v>6524.4</v>
      </c>
      <c r="U184" s="38">
        <f t="shared" si="49"/>
        <v>6524.4</v>
      </c>
      <c r="V184" s="38"/>
      <c r="W184" s="38"/>
      <c r="X184" s="38"/>
      <c r="Y184" s="60"/>
    </row>
    <row r="185" s="1" customFormat="1" spans="1:25">
      <c r="A185" s="19">
        <v>182</v>
      </c>
      <c r="B185" s="20" t="s">
        <v>320</v>
      </c>
      <c r="C185" s="64" t="s">
        <v>436</v>
      </c>
      <c r="D185" s="24" t="s">
        <v>30</v>
      </c>
      <c r="E185" s="24">
        <v>34</v>
      </c>
      <c r="F185" s="22" t="s">
        <v>437</v>
      </c>
      <c r="G185" s="23" t="s">
        <v>434</v>
      </c>
      <c r="H185" s="23">
        <v>1120</v>
      </c>
      <c r="I185" s="23">
        <v>5</v>
      </c>
      <c r="J185" s="23">
        <v>4</v>
      </c>
      <c r="K185" s="23">
        <v>420</v>
      </c>
      <c r="L185" s="36">
        <f t="shared" si="66"/>
        <v>5600</v>
      </c>
      <c r="M185" s="35">
        <v>0</v>
      </c>
      <c r="N185" s="35">
        <v>0</v>
      </c>
      <c r="O185" s="36">
        <v>0</v>
      </c>
      <c r="P185" s="38">
        <f t="shared" ref="P185:P191" si="70">581.12*8</f>
        <v>4648.96</v>
      </c>
      <c r="Q185" s="36">
        <f t="shared" si="68"/>
        <v>1669.04</v>
      </c>
      <c r="R185" s="36">
        <f t="shared" si="69"/>
        <v>206.4</v>
      </c>
      <c r="S185" s="38">
        <v>0</v>
      </c>
      <c r="T185" s="38">
        <f t="shared" si="60"/>
        <v>6524.4</v>
      </c>
      <c r="U185" s="38">
        <f t="shared" si="49"/>
        <v>6524.4</v>
      </c>
      <c r="V185" s="38"/>
      <c r="W185" s="38"/>
      <c r="X185" s="38"/>
      <c r="Y185" s="60"/>
    </row>
    <row r="186" s="1" customFormat="1" spans="1:25">
      <c r="A186" s="19">
        <v>183</v>
      </c>
      <c r="B186" s="20" t="s">
        <v>320</v>
      </c>
      <c r="C186" s="64" t="s">
        <v>438</v>
      </c>
      <c r="D186" s="24" t="s">
        <v>30</v>
      </c>
      <c r="E186" s="24">
        <v>36</v>
      </c>
      <c r="F186" s="22" t="s">
        <v>439</v>
      </c>
      <c r="G186" s="23" t="s">
        <v>434</v>
      </c>
      <c r="H186" s="23">
        <v>1120</v>
      </c>
      <c r="I186" s="23">
        <v>5</v>
      </c>
      <c r="J186" s="23">
        <v>4</v>
      </c>
      <c r="K186" s="23">
        <v>420</v>
      </c>
      <c r="L186" s="36">
        <f t="shared" si="66"/>
        <v>5600</v>
      </c>
      <c r="M186" s="35">
        <v>0</v>
      </c>
      <c r="N186" s="35">
        <v>0</v>
      </c>
      <c r="O186" s="36">
        <v>0</v>
      </c>
      <c r="P186" s="38">
        <f t="shared" si="70"/>
        <v>4648.96</v>
      </c>
      <c r="Q186" s="36">
        <f t="shared" si="68"/>
        <v>1669.04</v>
      </c>
      <c r="R186" s="36">
        <f t="shared" si="69"/>
        <v>206.4</v>
      </c>
      <c r="S186" s="38">
        <v>0</v>
      </c>
      <c r="T186" s="38">
        <f t="shared" si="60"/>
        <v>6524.4</v>
      </c>
      <c r="U186" s="38">
        <f t="shared" si="49"/>
        <v>6524.4</v>
      </c>
      <c r="V186" s="38"/>
      <c r="W186" s="38"/>
      <c r="X186" s="38"/>
      <c r="Y186" s="60"/>
    </row>
    <row r="187" s="1" customFormat="1" spans="1:25">
      <c r="A187" s="19">
        <v>184</v>
      </c>
      <c r="B187" s="20" t="s">
        <v>320</v>
      </c>
      <c r="C187" s="24" t="s">
        <v>440</v>
      </c>
      <c r="D187" s="24" t="s">
        <v>30</v>
      </c>
      <c r="E187" s="24">
        <v>28</v>
      </c>
      <c r="F187" s="22" t="s">
        <v>441</v>
      </c>
      <c r="G187" s="23" t="s">
        <v>442</v>
      </c>
      <c r="H187" s="23">
        <v>1120</v>
      </c>
      <c r="I187" s="23">
        <v>5</v>
      </c>
      <c r="J187" s="23">
        <v>4</v>
      </c>
      <c r="K187" s="23">
        <v>420</v>
      </c>
      <c r="L187" s="36">
        <f t="shared" si="66"/>
        <v>5600</v>
      </c>
      <c r="M187" s="35">
        <v>0</v>
      </c>
      <c r="N187" s="35">
        <v>0</v>
      </c>
      <c r="O187" s="36">
        <v>0</v>
      </c>
      <c r="P187" s="38">
        <f t="shared" si="70"/>
        <v>4648.96</v>
      </c>
      <c r="Q187" s="36"/>
      <c r="R187" s="36">
        <f t="shared" si="69"/>
        <v>206.4</v>
      </c>
      <c r="S187" s="38">
        <v>0</v>
      </c>
      <c r="T187" s="38">
        <f t="shared" si="60"/>
        <v>4855.36</v>
      </c>
      <c r="U187" s="38">
        <f t="shared" si="49"/>
        <v>4855.36</v>
      </c>
      <c r="V187" s="38"/>
      <c r="W187" s="38"/>
      <c r="X187" s="38"/>
      <c r="Y187" s="60"/>
    </row>
    <row r="188" s="1" customFormat="1" spans="1:25">
      <c r="A188" s="19">
        <v>185</v>
      </c>
      <c r="B188" s="20" t="s">
        <v>320</v>
      </c>
      <c r="C188" s="64" t="s">
        <v>443</v>
      </c>
      <c r="D188" s="24" t="s">
        <v>30</v>
      </c>
      <c r="E188" s="24">
        <v>33</v>
      </c>
      <c r="F188" s="22" t="s">
        <v>444</v>
      </c>
      <c r="G188" s="23" t="s">
        <v>445</v>
      </c>
      <c r="H188" s="23">
        <v>1120</v>
      </c>
      <c r="I188" s="23">
        <v>5</v>
      </c>
      <c r="J188" s="23">
        <v>4</v>
      </c>
      <c r="K188" s="23">
        <v>420</v>
      </c>
      <c r="L188" s="36">
        <f t="shared" si="66"/>
        <v>5600</v>
      </c>
      <c r="M188" s="35">
        <v>0</v>
      </c>
      <c r="N188" s="35">
        <v>0</v>
      </c>
      <c r="O188" s="36">
        <v>0</v>
      </c>
      <c r="P188" s="38">
        <f t="shared" si="70"/>
        <v>4648.96</v>
      </c>
      <c r="Q188" s="36">
        <f t="shared" si="68"/>
        <v>1669.04</v>
      </c>
      <c r="R188" s="36">
        <f t="shared" si="69"/>
        <v>206.4</v>
      </c>
      <c r="S188" s="38">
        <v>0</v>
      </c>
      <c r="T188" s="38">
        <f t="shared" si="60"/>
        <v>6524.4</v>
      </c>
      <c r="U188" s="38">
        <f t="shared" si="49"/>
        <v>6524.4</v>
      </c>
      <c r="V188" s="38"/>
      <c r="W188" s="38"/>
      <c r="X188" s="38"/>
      <c r="Y188" s="60"/>
    </row>
    <row r="189" s="1" customFormat="1" spans="1:25">
      <c r="A189" s="19">
        <v>186</v>
      </c>
      <c r="B189" s="20" t="s">
        <v>320</v>
      </c>
      <c r="C189" s="24" t="s">
        <v>446</v>
      </c>
      <c r="D189" s="24" t="s">
        <v>30</v>
      </c>
      <c r="E189" s="24">
        <v>35</v>
      </c>
      <c r="F189" s="26" t="s">
        <v>447</v>
      </c>
      <c r="G189" s="23" t="s">
        <v>448</v>
      </c>
      <c r="H189" s="23">
        <v>1120</v>
      </c>
      <c r="I189" s="23">
        <v>5</v>
      </c>
      <c r="J189" s="23">
        <v>4</v>
      </c>
      <c r="K189" s="23">
        <v>420</v>
      </c>
      <c r="L189" s="36">
        <f t="shared" si="66"/>
        <v>5600</v>
      </c>
      <c r="M189" s="35">
        <v>0</v>
      </c>
      <c r="N189" s="35">
        <v>0</v>
      </c>
      <c r="O189" s="36">
        <v>0</v>
      </c>
      <c r="P189" s="38">
        <f t="shared" si="70"/>
        <v>4648.96</v>
      </c>
      <c r="Q189" s="36"/>
      <c r="R189" s="36">
        <f t="shared" si="69"/>
        <v>206.4</v>
      </c>
      <c r="S189" s="38">
        <v>0</v>
      </c>
      <c r="T189" s="38">
        <f t="shared" si="60"/>
        <v>4855.36</v>
      </c>
      <c r="U189" s="38">
        <f t="shared" si="49"/>
        <v>4855.36</v>
      </c>
      <c r="V189" s="38"/>
      <c r="W189" s="38"/>
      <c r="X189" s="38"/>
      <c r="Y189" s="60"/>
    </row>
    <row r="190" s="1" customFormat="1" spans="1:25">
      <c r="A190" s="19">
        <v>187</v>
      </c>
      <c r="B190" s="20" t="s">
        <v>320</v>
      </c>
      <c r="C190" s="64" t="s">
        <v>449</v>
      </c>
      <c r="D190" s="24" t="s">
        <v>30</v>
      </c>
      <c r="E190" s="24">
        <v>30</v>
      </c>
      <c r="F190" s="22" t="s">
        <v>165</v>
      </c>
      <c r="G190" s="23" t="s">
        <v>448</v>
      </c>
      <c r="H190" s="23">
        <v>1120</v>
      </c>
      <c r="I190" s="23">
        <v>5</v>
      </c>
      <c r="J190" s="23">
        <v>4</v>
      </c>
      <c r="K190" s="23">
        <v>420</v>
      </c>
      <c r="L190" s="36">
        <f t="shared" si="66"/>
        <v>5600</v>
      </c>
      <c r="M190" s="35">
        <v>0</v>
      </c>
      <c r="N190" s="35">
        <v>0</v>
      </c>
      <c r="O190" s="36">
        <v>0</v>
      </c>
      <c r="P190" s="38">
        <f t="shared" si="70"/>
        <v>4648.96</v>
      </c>
      <c r="Q190" s="36">
        <f>208.63*8</f>
        <v>1669.04</v>
      </c>
      <c r="R190" s="36">
        <f t="shared" si="69"/>
        <v>206.4</v>
      </c>
      <c r="S190" s="38">
        <v>0</v>
      </c>
      <c r="T190" s="38">
        <f t="shared" si="60"/>
        <v>6524.4</v>
      </c>
      <c r="U190" s="38">
        <f t="shared" si="49"/>
        <v>6524.4</v>
      </c>
      <c r="V190" s="38"/>
      <c r="W190" s="38"/>
      <c r="X190" s="38"/>
      <c r="Y190" s="60"/>
    </row>
    <row r="191" s="1" customFormat="1" spans="1:25">
      <c r="A191" s="19">
        <v>188</v>
      </c>
      <c r="B191" s="20" t="s">
        <v>320</v>
      </c>
      <c r="C191" s="64" t="s">
        <v>450</v>
      </c>
      <c r="D191" s="24" t="s">
        <v>35</v>
      </c>
      <c r="E191" s="24">
        <v>30</v>
      </c>
      <c r="F191" s="22" t="s">
        <v>451</v>
      </c>
      <c r="G191" s="23" t="s">
        <v>452</v>
      </c>
      <c r="H191" s="23">
        <v>1120</v>
      </c>
      <c r="I191" s="23">
        <v>5</v>
      </c>
      <c r="J191" s="23">
        <v>4</v>
      </c>
      <c r="K191" s="23">
        <v>420</v>
      </c>
      <c r="L191" s="36">
        <f t="shared" si="66"/>
        <v>5600</v>
      </c>
      <c r="M191" s="35">
        <v>0</v>
      </c>
      <c r="N191" s="35">
        <v>0</v>
      </c>
      <c r="O191" s="36">
        <v>0</v>
      </c>
      <c r="P191" s="38">
        <f t="shared" si="70"/>
        <v>4648.96</v>
      </c>
      <c r="Q191" s="36">
        <f>208.63*8</f>
        <v>1669.04</v>
      </c>
      <c r="R191" s="36">
        <f t="shared" si="69"/>
        <v>206.4</v>
      </c>
      <c r="S191" s="38">
        <v>0</v>
      </c>
      <c r="T191" s="38">
        <f t="shared" si="60"/>
        <v>6524.4</v>
      </c>
      <c r="U191" s="38">
        <f t="shared" si="49"/>
        <v>6524.4</v>
      </c>
      <c r="V191" s="38"/>
      <c r="W191" s="38"/>
      <c r="X191" s="38"/>
      <c r="Y191" s="60"/>
    </row>
    <row r="192" s="1" customFormat="1" spans="1:25">
      <c r="A192" s="19">
        <v>189</v>
      </c>
      <c r="B192" s="20" t="s">
        <v>320</v>
      </c>
      <c r="C192" s="64" t="s">
        <v>453</v>
      </c>
      <c r="D192" s="24" t="s">
        <v>35</v>
      </c>
      <c r="E192" s="24">
        <v>40</v>
      </c>
      <c r="F192" s="22" t="s">
        <v>454</v>
      </c>
      <c r="G192" s="23" t="s">
        <v>320</v>
      </c>
      <c r="H192" s="23"/>
      <c r="I192" s="23"/>
      <c r="J192" s="23"/>
      <c r="K192" s="23"/>
      <c r="L192" s="36"/>
      <c r="M192" s="35"/>
      <c r="N192" s="35"/>
      <c r="O192" s="36"/>
      <c r="P192" s="38">
        <f>581.12*3</f>
        <v>1743.36</v>
      </c>
      <c r="Q192" s="36">
        <f>208.63*3</f>
        <v>625.89</v>
      </c>
      <c r="R192" s="36">
        <f>25.8*3</f>
        <v>77.4</v>
      </c>
      <c r="S192" s="38">
        <v>0</v>
      </c>
      <c r="T192" s="38">
        <f t="shared" si="60"/>
        <v>2446.65</v>
      </c>
      <c r="U192" s="38">
        <f t="shared" ref="U192:U255" si="71">SUM(P192:R192)</f>
        <v>2446.65</v>
      </c>
      <c r="V192" s="38"/>
      <c r="W192" s="38"/>
      <c r="X192" s="38"/>
      <c r="Y192" s="60" t="s">
        <v>455</v>
      </c>
    </row>
    <row r="193" s="1" customFormat="1" spans="1:25">
      <c r="A193" s="19">
        <v>190</v>
      </c>
      <c r="B193" s="20" t="s">
        <v>320</v>
      </c>
      <c r="C193" s="24" t="s">
        <v>456</v>
      </c>
      <c r="D193" s="24" t="s">
        <v>35</v>
      </c>
      <c r="E193" s="24">
        <v>27</v>
      </c>
      <c r="F193" s="22" t="s">
        <v>457</v>
      </c>
      <c r="G193" s="23" t="s">
        <v>320</v>
      </c>
      <c r="H193" s="23"/>
      <c r="I193" s="23"/>
      <c r="J193" s="23"/>
      <c r="K193" s="23"/>
      <c r="L193" s="36"/>
      <c r="M193" s="35"/>
      <c r="N193" s="35"/>
      <c r="O193" s="36"/>
      <c r="P193" s="38">
        <f>581.12*3</f>
        <v>1743.36</v>
      </c>
      <c r="Q193" s="36"/>
      <c r="R193" s="36">
        <f>25.8*3</f>
        <v>77.4</v>
      </c>
      <c r="S193" s="38">
        <v>0</v>
      </c>
      <c r="T193" s="38">
        <f t="shared" si="60"/>
        <v>1820.76</v>
      </c>
      <c r="U193" s="38">
        <f t="shared" si="71"/>
        <v>1820.76</v>
      </c>
      <c r="V193" s="38"/>
      <c r="W193" s="38"/>
      <c r="X193" s="38"/>
      <c r="Y193" s="60" t="s">
        <v>455</v>
      </c>
    </row>
    <row r="194" s="1" customFormat="1" spans="1:25">
      <c r="A194" s="19">
        <v>191</v>
      </c>
      <c r="B194" s="20" t="s">
        <v>320</v>
      </c>
      <c r="C194" s="24" t="s">
        <v>458</v>
      </c>
      <c r="D194" s="24" t="s">
        <v>35</v>
      </c>
      <c r="E194" s="24">
        <v>27</v>
      </c>
      <c r="F194" s="27" t="s">
        <v>349</v>
      </c>
      <c r="G194" s="23" t="s">
        <v>320</v>
      </c>
      <c r="H194" s="23"/>
      <c r="I194" s="23"/>
      <c r="J194" s="23"/>
      <c r="K194" s="23"/>
      <c r="L194" s="36"/>
      <c r="M194" s="35"/>
      <c r="N194" s="35"/>
      <c r="O194" s="36"/>
      <c r="P194" s="38">
        <f>581.12*3</f>
        <v>1743.36</v>
      </c>
      <c r="Q194" s="36"/>
      <c r="R194" s="36">
        <f>25.8*3</f>
        <v>77.4</v>
      </c>
      <c r="S194" s="38">
        <v>0</v>
      </c>
      <c r="T194" s="38">
        <f t="shared" si="60"/>
        <v>1820.76</v>
      </c>
      <c r="U194" s="38">
        <f t="shared" si="71"/>
        <v>1820.76</v>
      </c>
      <c r="V194" s="38"/>
      <c r="W194" s="38"/>
      <c r="X194" s="38"/>
      <c r="Y194" s="60" t="s">
        <v>455</v>
      </c>
    </row>
    <row r="195" s="1" customFormat="1" spans="1:25">
      <c r="A195" s="19">
        <v>192</v>
      </c>
      <c r="B195" s="20" t="s">
        <v>320</v>
      </c>
      <c r="C195" s="24" t="s">
        <v>459</v>
      </c>
      <c r="D195" s="24" t="s">
        <v>30</v>
      </c>
      <c r="E195" s="24">
        <v>31</v>
      </c>
      <c r="F195" s="22" t="s">
        <v>460</v>
      </c>
      <c r="G195" s="23" t="s">
        <v>461</v>
      </c>
      <c r="H195" s="23">
        <v>1120</v>
      </c>
      <c r="I195" s="23">
        <v>2</v>
      </c>
      <c r="J195" s="23">
        <v>1</v>
      </c>
      <c r="K195" s="23">
        <v>105</v>
      </c>
      <c r="L195" s="36">
        <f t="shared" ref="L195:L238" si="72">H195*2</f>
        <v>2240</v>
      </c>
      <c r="M195" s="35">
        <v>3</v>
      </c>
      <c r="N195" s="35">
        <v>315</v>
      </c>
      <c r="O195" s="36">
        <f t="shared" ref="O195:O238" si="73">H195*3</f>
        <v>3360</v>
      </c>
      <c r="P195" s="38">
        <f t="shared" ref="P195:P205" si="74">581.12*8</f>
        <v>4648.96</v>
      </c>
      <c r="Q195" s="36">
        <f t="shared" ref="Q195:Q201" si="75">208.63*8</f>
        <v>1669.04</v>
      </c>
      <c r="R195" s="36">
        <f t="shared" ref="R195:R204" si="76">25.8*8</f>
        <v>206.4</v>
      </c>
      <c r="S195" s="38">
        <f>U195/8*8</f>
        <v>6524.4</v>
      </c>
      <c r="T195" s="38"/>
      <c r="U195" s="38">
        <f t="shared" si="71"/>
        <v>6524.4</v>
      </c>
      <c r="V195" s="38">
        <f>SUM(S195:S238)</f>
        <v>279104.4</v>
      </c>
      <c r="W195" s="38">
        <f>SUM(T195:T238)</f>
        <v>770.4</v>
      </c>
      <c r="X195" s="38">
        <f>SUM(U195:U238)</f>
        <v>279874.8</v>
      </c>
      <c r="Y195" s="60"/>
    </row>
    <row r="196" s="1" customFormat="1" spans="1:25">
      <c r="A196" s="19">
        <v>193</v>
      </c>
      <c r="B196" s="20" t="s">
        <v>320</v>
      </c>
      <c r="C196" s="24" t="s">
        <v>462</v>
      </c>
      <c r="D196" s="24" t="s">
        <v>30</v>
      </c>
      <c r="E196" s="24">
        <v>38</v>
      </c>
      <c r="F196" s="22" t="s">
        <v>400</v>
      </c>
      <c r="G196" s="23" t="s">
        <v>461</v>
      </c>
      <c r="H196" s="23">
        <v>1120</v>
      </c>
      <c r="I196" s="23">
        <v>2</v>
      </c>
      <c r="J196" s="23">
        <v>1</v>
      </c>
      <c r="K196" s="23">
        <v>105</v>
      </c>
      <c r="L196" s="36">
        <f t="shared" si="72"/>
        <v>2240</v>
      </c>
      <c r="M196" s="35">
        <v>3</v>
      </c>
      <c r="N196" s="35">
        <v>315</v>
      </c>
      <c r="O196" s="36">
        <f t="shared" si="73"/>
        <v>3360</v>
      </c>
      <c r="P196" s="38">
        <f t="shared" si="74"/>
        <v>4648.96</v>
      </c>
      <c r="Q196" s="36">
        <f t="shared" si="75"/>
        <v>1669.04</v>
      </c>
      <c r="R196" s="36">
        <f t="shared" si="76"/>
        <v>206.4</v>
      </c>
      <c r="S196" s="38">
        <f t="shared" ref="S195:S237" si="77">U196/8*8</f>
        <v>6524.4</v>
      </c>
      <c r="T196" s="38"/>
      <c r="U196" s="38">
        <f t="shared" si="71"/>
        <v>6524.4</v>
      </c>
      <c r="V196" s="38"/>
      <c r="W196" s="38"/>
      <c r="X196" s="38"/>
      <c r="Y196" s="60"/>
    </row>
    <row r="197" s="1" customFormat="1" spans="1:25">
      <c r="A197" s="19">
        <v>194</v>
      </c>
      <c r="B197" s="20" t="s">
        <v>320</v>
      </c>
      <c r="C197" s="24" t="s">
        <v>463</v>
      </c>
      <c r="D197" s="24" t="s">
        <v>30</v>
      </c>
      <c r="E197" s="24">
        <v>29</v>
      </c>
      <c r="F197" s="22" t="s">
        <v>464</v>
      </c>
      <c r="G197" s="23" t="s">
        <v>461</v>
      </c>
      <c r="H197" s="23">
        <v>1120</v>
      </c>
      <c r="I197" s="23">
        <v>2</v>
      </c>
      <c r="J197" s="23">
        <v>1</v>
      </c>
      <c r="K197" s="23">
        <v>105</v>
      </c>
      <c r="L197" s="36">
        <f t="shared" si="72"/>
        <v>2240</v>
      </c>
      <c r="M197" s="35">
        <v>3</v>
      </c>
      <c r="N197" s="35">
        <v>315</v>
      </c>
      <c r="O197" s="36">
        <f t="shared" si="73"/>
        <v>3360</v>
      </c>
      <c r="P197" s="38">
        <f t="shared" si="74"/>
        <v>4648.96</v>
      </c>
      <c r="Q197" s="36">
        <f t="shared" si="75"/>
        <v>1669.04</v>
      </c>
      <c r="R197" s="36">
        <f t="shared" si="76"/>
        <v>206.4</v>
      </c>
      <c r="S197" s="38">
        <f t="shared" si="77"/>
        <v>6524.4</v>
      </c>
      <c r="T197" s="38"/>
      <c r="U197" s="38">
        <f t="shared" si="71"/>
        <v>6524.4</v>
      </c>
      <c r="V197" s="38"/>
      <c r="W197" s="38"/>
      <c r="X197" s="38"/>
      <c r="Y197" s="60"/>
    </row>
    <row r="198" s="1" customFormat="1" spans="1:25">
      <c r="A198" s="19">
        <v>195</v>
      </c>
      <c r="B198" s="20" t="s">
        <v>320</v>
      </c>
      <c r="C198" s="24" t="s">
        <v>465</v>
      </c>
      <c r="D198" s="24" t="s">
        <v>30</v>
      </c>
      <c r="E198" s="24">
        <v>25</v>
      </c>
      <c r="F198" s="22" t="s">
        <v>466</v>
      </c>
      <c r="G198" s="23" t="s">
        <v>461</v>
      </c>
      <c r="H198" s="23">
        <v>1120</v>
      </c>
      <c r="I198" s="23">
        <v>2</v>
      </c>
      <c r="J198" s="23">
        <v>1</v>
      </c>
      <c r="K198" s="23">
        <v>105</v>
      </c>
      <c r="L198" s="36">
        <f t="shared" si="72"/>
        <v>2240</v>
      </c>
      <c r="M198" s="35">
        <v>3</v>
      </c>
      <c r="N198" s="35">
        <v>315</v>
      </c>
      <c r="O198" s="36">
        <f t="shared" si="73"/>
        <v>3360</v>
      </c>
      <c r="P198" s="38">
        <f>535.97*8</f>
        <v>4287.76</v>
      </c>
      <c r="Q198" s="36">
        <f t="shared" si="75"/>
        <v>1669.04</v>
      </c>
      <c r="R198" s="36">
        <f t="shared" si="76"/>
        <v>206.4</v>
      </c>
      <c r="S198" s="38">
        <f t="shared" si="77"/>
        <v>6163.2</v>
      </c>
      <c r="T198" s="38"/>
      <c r="U198" s="38">
        <f t="shared" si="71"/>
        <v>6163.2</v>
      </c>
      <c r="V198" s="38"/>
      <c r="W198" s="38"/>
      <c r="X198" s="38"/>
      <c r="Y198" s="60" t="s">
        <v>102</v>
      </c>
    </row>
    <row r="199" s="1" customFormat="1" spans="1:25">
      <c r="A199" s="19">
        <v>196</v>
      </c>
      <c r="B199" s="20" t="s">
        <v>320</v>
      </c>
      <c r="C199" s="24" t="s">
        <v>467</v>
      </c>
      <c r="D199" s="24" t="s">
        <v>30</v>
      </c>
      <c r="E199" s="24">
        <v>30</v>
      </c>
      <c r="F199" s="27" t="s">
        <v>232</v>
      </c>
      <c r="G199" s="23" t="s">
        <v>461</v>
      </c>
      <c r="H199" s="23">
        <v>1120</v>
      </c>
      <c r="I199" s="23">
        <v>2</v>
      </c>
      <c r="J199" s="23">
        <v>1</v>
      </c>
      <c r="K199" s="23">
        <v>105</v>
      </c>
      <c r="L199" s="36">
        <f t="shared" si="72"/>
        <v>2240</v>
      </c>
      <c r="M199" s="35">
        <v>3</v>
      </c>
      <c r="N199" s="35">
        <v>315</v>
      </c>
      <c r="O199" s="36">
        <f t="shared" si="73"/>
        <v>3360</v>
      </c>
      <c r="P199" s="38">
        <f t="shared" si="74"/>
        <v>4648.96</v>
      </c>
      <c r="Q199" s="36">
        <f t="shared" si="75"/>
        <v>1669.04</v>
      </c>
      <c r="R199" s="36">
        <f t="shared" si="76"/>
        <v>206.4</v>
      </c>
      <c r="S199" s="38">
        <f t="shared" si="77"/>
        <v>6524.4</v>
      </c>
      <c r="T199" s="38"/>
      <c r="U199" s="38">
        <f t="shared" si="71"/>
        <v>6524.4</v>
      </c>
      <c r="V199" s="38"/>
      <c r="W199" s="38"/>
      <c r="X199" s="38"/>
      <c r="Y199" s="60"/>
    </row>
    <row r="200" s="1" customFormat="1" spans="1:25">
      <c r="A200" s="19">
        <v>197</v>
      </c>
      <c r="B200" s="20" t="s">
        <v>320</v>
      </c>
      <c r="C200" s="24" t="s">
        <v>468</v>
      </c>
      <c r="D200" s="24" t="s">
        <v>30</v>
      </c>
      <c r="E200" s="24">
        <v>30</v>
      </c>
      <c r="F200" s="27" t="s">
        <v>469</v>
      </c>
      <c r="G200" s="23" t="s">
        <v>461</v>
      </c>
      <c r="H200" s="23">
        <v>1120</v>
      </c>
      <c r="I200" s="23">
        <v>2</v>
      </c>
      <c r="J200" s="23">
        <v>1</v>
      </c>
      <c r="K200" s="23">
        <v>105</v>
      </c>
      <c r="L200" s="36">
        <f t="shared" si="72"/>
        <v>2240</v>
      </c>
      <c r="M200" s="35">
        <v>3</v>
      </c>
      <c r="N200" s="35">
        <v>315</v>
      </c>
      <c r="O200" s="36">
        <f t="shared" si="73"/>
        <v>3360</v>
      </c>
      <c r="P200" s="38">
        <f t="shared" si="74"/>
        <v>4648.96</v>
      </c>
      <c r="Q200" s="36">
        <f t="shared" si="75"/>
        <v>1669.04</v>
      </c>
      <c r="R200" s="36">
        <f t="shared" si="76"/>
        <v>206.4</v>
      </c>
      <c r="S200" s="38">
        <f t="shared" si="77"/>
        <v>6524.4</v>
      </c>
      <c r="T200" s="38"/>
      <c r="U200" s="38">
        <f t="shared" si="71"/>
        <v>6524.4</v>
      </c>
      <c r="V200" s="38"/>
      <c r="W200" s="38"/>
      <c r="X200" s="38"/>
      <c r="Y200" s="60"/>
    </row>
    <row r="201" s="1" customFormat="1" spans="1:25">
      <c r="A201" s="19">
        <v>198</v>
      </c>
      <c r="B201" s="20" t="s">
        <v>320</v>
      </c>
      <c r="C201" s="24" t="s">
        <v>470</v>
      </c>
      <c r="D201" s="24" t="s">
        <v>35</v>
      </c>
      <c r="E201" s="24">
        <v>30</v>
      </c>
      <c r="F201" s="27" t="s">
        <v>471</v>
      </c>
      <c r="G201" s="23" t="s">
        <v>461</v>
      </c>
      <c r="H201" s="23">
        <v>1120</v>
      </c>
      <c r="I201" s="23">
        <v>2</v>
      </c>
      <c r="J201" s="23">
        <v>1</v>
      </c>
      <c r="K201" s="23">
        <v>105</v>
      </c>
      <c r="L201" s="36">
        <f t="shared" si="72"/>
        <v>2240</v>
      </c>
      <c r="M201" s="35">
        <v>3</v>
      </c>
      <c r="N201" s="35">
        <v>315</v>
      </c>
      <c r="O201" s="36">
        <f t="shared" si="73"/>
        <v>3360</v>
      </c>
      <c r="P201" s="38">
        <f t="shared" si="74"/>
        <v>4648.96</v>
      </c>
      <c r="Q201" s="36">
        <f t="shared" si="75"/>
        <v>1669.04</v>
      </c>
      <c r="R201" s="36">
        <f t="shared" si="76"/>
        <v>206.4</v>
      </c>
      <c r="S201" s="38">
        <f t="shared" si="77"/>
        <v>6524.4</v>
      </c>
      <c r="T201" s="38"/>
      <c r="U201" s="38">
        <f t="shared" si="71"/>
        <v>6524.4</v>
      </c>
      <c r="V201" s="38"/>
      <c r="W201" s="38"/>
      <c r="X201" s="38"/>
      <c r="Y201" s="60"/>
    </row>
    <row r="202" s="1" customFormat="1" spans="1:25">
      <c r="A202" s="19">
        <v>199</v>
      </c>
      <c r="B202" s="20" t="s">
        <v>320</v>
      </c>
      <c r="C202" s="24" t="s">
        <v>472</v>
      </c>
      <c r="D202" s="24" t="s">
        <v>30</v>
      </c>
      <c r="E202" s="24">
        <v>30</v>
      </c>
      <c r="F202" s="27" t="s">
        <v>400</v>
      </c>
      <c r="G202" s="23" t="s">
        <v>461</v>
      </c>
      <c r="H202" s="23">
        <v>1120</v>
      </c>
      <c r="I202" s="23">
        <v>2</v>
      </c>
      <c r="J202" s="23">
        <v>1</v>
      </c>
      <c r="K202" s="23">
        <v>105</v>
      </c>
      <c r="L202" s="36">
        <f t="shared" si="72"/>
        <v>2240</v>
      </c>
      <c r="M202" s="35">
        <v>3</v>
      </c>
      <c r="N202" s="35">
        <v>315</v>
      </c>
      <c r="O202" s="36">
        <f t="shared" si="73"/>
        <v>3360</v>
      </c>
      <c r="P202" s="38">
        <f t="shared" si="74"/>
        <v>4648.96</v>
      </c>
      <c r="Q202" s="36">
        <f t="shared" ref="Q202:Q211" si="78">208.63*8</f>
        <v>1669.04</v>
      </c>
      <c r="R202" s="36">
        <f t="shared" si="76"/>
        <v>206.4</v>
      </c>
      <c r="S202" s="38">
        <f t="shared" si="77"/>
        <v>6524.4</v>
      </c>
      <c r="T202" s="38"/>
      <c r="U202" s="38">
        <f t="shared" si="71"/>
        <v>6524.4</v>
      </c>
      <c r="V202" s="38"/>
      <c r="W202" s="38"/>
      <c r="X202" s="38"/>
      <c r="Y202" s="60"/>
    </row>
    <row r="203" s="1" customFormat="1" spans="1:25">
      <c r="A203" s="19">
        <v>200</v>
      </c>
      <c r="B203" s="20" t="s">
        <v>320</v>
      </c>
      <c r="C203" s="24" t="s">
        <v>473</v>
      </c>
      <c r="D203" s="24" t="s">
        <v>30</v>
      </c>
      <c r="E203" s="24">
        <v>26</v>
      </c>
      <c r="F203" s="27" t="s">
        <v>373</v>
      </c>
      <c r="G203" s="23" t="s">
        <v>461</v>
      </c>
      <c r="H203" s="23">
        <v>1120</v>
      </c>
      <c r="I203" s="23">
        <v>2</v>
      </c>
      <c r="J203" s="23">
        <v>1</v>
      </c>
      <c r="K203" s="23">
        <v>105</v>
      </c>
      <c r="L203" s="36">
        <f t="shared" si="72"/>
        <v>2240</v>
      </c>
      <c r="M203" s="35">
        <v>3</v>
      </c>
      <c r="N203" s="35">
        <v>315</v>
      </c>
      <c r="O203" s="36">
        <f t="shared" si="73"/>
        <v>3360</v>
      </c>
      <c r="P203" s="38">
        <f t="shared" si="74"/>
        <v>4648.96</v>
      </c>
      <c r="Q203" s="36">
        <f t="shared" si="78"/>
        <v>1669.04</v>
      </c>
      <c r="R203" s="36">
        <f t="shared" si="76"/>
        <v>206.4</v>
      </c>
      <c r="S203" s="38">
        <f t="shared" si="77"/>
        <v>6524.4</v>
      </c>
      <c r="T203" s="38"/>
      <c r="U203" s="38">
        <f t="shared" si="71"/>
        <v>6524.4</v>
      </c>
      <c r="V203" s="38"/>
      <c r="W203" s="38"/>
      <c r="X203" s="38"/>
      <c r="Y203" s="60"/>
    </row>
    <row r="204" s="1" customFormat="1" spans="1:25">
      <c r="A204" s="19">
        <v>201</v>
      </c>
      <c r="B204" s="20" t="s">
        <v>320</v>
      </c>
      <c r="C204" s="24" t="s">
        <v>474</v>
      </c>
      <c r="D204" s="24" t="s">
        <v>30</v>
      </c>
      <c r="E204" s="24">
        <v>27</v>
      </c>
      <c r="F204" s="22" t="s">
        <v>475</v>
      </c>
      <c r="G204" s="23" t="s">
        <v>461</v>
      </c>
      <c r="H204" s="23">
        <v>1120</v>
      </c>
      <c r="I204" s="23">
        <v>2</v>
      </c>
      <c r="J204" s="23">
        <v>1</v>
      </c>
      <c r="K204" s="23">
        <v>105</v>
      </c>
      <c r="L204" s="36">
        <f t="shared" si="72"/>
        <v>2240</v>
      </c>
      <c r="M204" s="35">
        <v>3</v>
      </c>
      <c r="N204" s="35">
        <v>315</v>
      </c>
      <c r="O204" s="36">
        <f t="shared" si="73"/>
        <v>3360</v>
      </c>
      <c r="P204" s="38">
        <f t="shared" si="74"/>
        <v>4648.96</v>
      </c>
      <c r="Q204" s="36">
        <f t="shared" si="78"/>
        <v>1669.04</v>
      </c>
      <c r="R204" s="36">
        <f t="shared" si="76"/>
        <v>206.4</v>
      </c>
      <c r="S204" s="38">
        <f t="shared" si="77"/>
        <v>6524.4</v>
      </c>
      <c r="T204" s="38"/>
      <c r="U204" s="38">
        <f t="shared" si="71"/>
        <v>6524.4</v>
      </c>
      <c r="V204" s="38"/>
      <c r="W204" s="38"/>
      <c r="X204" s="38"/>
      <c r="Y204" s="60"/>
    </row>
    <row r="205" s="1" customFormat="1" spans="1:25">
      <c r="A205" s="19">
        <v>202</v>
      </c>
      <c r="B205" s="20" t="s">
        <v>320</v>
      </c>
      <c r="C205" s="24" t="s">
        <v>476</v>
      </c>
      <c r="D205" s="24" t="s">
        <v>35</v>
      </c>
      <c r="E205" s="24">
        <v>33</v>
      </c>
      <c r="F205" s="22" t="s">
        <v>477</v>
      </c>
      <c r="G205" s="23" t="s">
        <v>461</v>
      </c>
      <c r="H205" s="23">
        <v>1120</v>
      </c>
      <c r="I205" s="23">
        <v>2</v>
      </c>
      <c r="J205" s="23">
        <v>1</v>
      </c>
      <c r="K205" s="23">
        <v>105</v>
      </c>
      <c r="L205" s="36">
        <f t="shared" si="72"/>
        <v>2240</v>
      </c>
      <c r="M205" s="35">
        <v>3</v>
      </c>
      <c r="N205" s="35">
        <v>315</v>
      </c>
      <c r="O205" s="36">
        <f t="shared" si="73"/>
        <v>3360</v>
      </c>
      <c r="P205" s="38">
        <f t="shared" si="74"/>
        <v>4648.96</v>
      </c>
      <c r="Q205" s="36">
        <f t="shared" si="78"/>
        <v>1669.04</v>
      </c>
      <c r="R205" s="36">
        <f t="shared" ref="R205:R214" si="79">25.8*8</f>
        <v>206.4</v>
      </c>
      <c r="S205" s="38">
        <f t="shared" si="77"/>
        <v>6524.4</v>
      </c>
      <c r="T205" s="38"/>
      <c r="U205" s="38">
        <f t="shared" si="71"/>
        <v>6524.4</v>
      </c>
      <c r="V205" s="38"/>
      <c r="W205" s="38"/>
      <c r="X205" s="38"/>
      <c r="Y205" s="60"/>
    </row>
    <row r="206" s="1" customFormat="1" spans="1:25">
      <c r="A206" s="19">
        <v>203</v>
      </c>
      <c r="B206" s="20" t="s">
        <v>320</v>
      </c>
      <c r="C206" s="24" t="s">
        <v>478</v>
      </c>
      <c r="D206" s="24" t="s">
        <v>30</v>
      </c>
      <c r="E206" s="24">
        <v>27</v>
      </c>
      <c r="F206" s="22" t="s">
        <v>479</v>
      </c>
      <c r="G206" s="23" t="s">
        <v>461</v>
      </c>
      <c r="H206" s="23">
        <v>1120</v>
      </c>
      <c r="I206" s="23">
        <v>2</v>
      </c>
      <c r="J206" s="23">
        <v>1</v>
      </c>
      <c r="K206" s="23">
        <v>105</v>
      </c>
      <c r="L206" s="36">
        <f t="shared" si="72"/>
        <v>2240</v>
      </c>
      <c r="M206" s="35">
        <v>3</v>
      </c>
      <c r="N206" s="35">
        <v>315</v>
      </c>
      <c r="O206" s="36">
        <f t="shared" si="73"/>
        <v>3360</v>
      </c>
      <c r="P206" s="38">
        <f>535.97*8</f>
        <v>4287.76</v>
      </c>
      <c r="Q206" s="36">
        <f t="shared" si="78"/>
        <v>1669.04</v>
      </c>
      <c r="R206" s="36">
        <f t="shared" si="79"/>
        <v>206.4</v>
      </c>
      <c r="S206" s="38">
        <f t="shared" si="77"/>
        <v>6163.2</v>
      </c>
      <c r="T206" s="38"/>
      <c r="U206" s="38">
        <f t="shared" si="71"/>
        <v>6163.2</v>
      </c>
      <c r="V206" s="38"/>
      <c r="W206" s="38"/>
      <c r="X206" s="38"/>
      <c r="Y206" s="60" t="s">
        <v>102</v>
      </c>
    </row>
    <row r="207" s="1" customFormat="1" spans="1:25">
      <c r="A207" s="19">
        <v>204</v>
      </c>
      <c r="B207" s="20" t="s">
        <v>320</v>
      </c>
      <c r="C207" s="24" t="s">
        <v>480</v>
      </c>
      <c r="D207" s="24" t="s">
        <v>30</v>
      </c>
      <c r="E207" s="24">
        <v>29</v>
      </c>
      <c r="F207" s="22" t="s">
        <v>481</v>
      </c>
      <c r="G207" s="23" t="s">
        <v>461</v>
      </c>
      <c r="H207" s="23">
        <v>1120</v>
      </c>
      <c r="I207" s="23">
        <v>2</v>
      </c>
      <c r="J207" s="23">
        <v>1</v>
      </c>
      <c r="K207" s="23">
        <v>105</v>
      </c>
      <c r="L207" s="36">
        <f t="shared" si="72"/>
        <v>2240</v>
      </c>
      <c r="M207" s="35">
        <v>3</v>
      </c>
      <c r="N207" s="35">
        <v>315</v>
      </c>
      <c r="O207" s="36">
        <f t="shared" si="73"/>
        <v>3360</v>
      </c>
      <c r="P207" s="38">
        <f>535.97*8</f>
        <v>4287.76</v>
      </c>
      <c r="Q207" s="36">
        <f t="shared" si="78"/>
        <v>1669.04</v>
      </c>
      <c r="R207" s="36">
        <f t="shared" si="79"/>
        <v>206.4</v>
      </c>
      <c r="S207" s="38">
        <f t="shared" si="77"/>
        <v>6163.2</v>
      </c>
      <c r="T207" s="38"/>
      <c r="U207" s="38">
        <f t="shared" si="71"/>
        <v>6163.2</v>
      </c>
      <c r="V207" s="38"/>
      <c r="W207" s="38"/>
      <c r="X207" s="38"/>
      <c r="Y207" s="60" t="s">
        <v>102</v>
      </c>
    </row>
    <row r="208" s="1" customFormat="1" spans="1:25">
      <c r="A208" s="19">
        <v>205</v>
      </c>
      <c r="B208" s="20" t="s">
        <v>320</v>
      </c>
      <c r="C208" s="24" t="s">
        <v>482</v>
      </c>
      <c r="D208" s="24" t="s">
        <v>35</v>
      </c>
      <c r="E208" s="24">
        <v>35</v>
      </c>
      <c r="F208" s="22" t="s">
        <v>483</v>
      </c>
      <c r="G208" s="23" t="s">
        <v>461</v>
      </c>
      <c r="H208" s="23">
        <v>1120</v>
      </c>
      <c r="I208" s="23">
        <v>2</v>
      </c>
      <c r="J208" s="23">
        <v>1</v>
      </c>
      <c r="K208" s="23">
        <v>105</v>
      </c>
      <c r="L208" s="36">
        <f t="shared" si="72"/>
        <v>2240</v>
      </c>
      <c r="M208" s="35">
        <v>3</v>
      </c>
      <c r="N208" s="35">
        <v>315</v>
      </c>
      <c r="O208" s="36">
        <f t="shared" si="73"/>
        <v>3360</v>
      </c>
      <c r="P208" s="38">
        <f t="shared" ref="P208:P211" si="80">581.12*8</f>
        <v>4648.96</v>
      </c>
      <c r="Q208" s="36">
        <f t="shared" si="78"/>
        <v>1669.04</v>
      </c>
      <c r="R208" s="36">
        <f t="shared" si="79"/>
        <v>206.4</v>
      </c>
      <c r="S208" s="38">
        <f t="shared" si="77"/>
        <v>6524.4</v>
      </c>
      <c r="T208" s="38"/>
      <c r="U208" s="38">
        <f t="shared" si="71"/>
        <v>6524.4</v>
      </c>
      <c r="V208" s="38"/>
      <c r="W208" s="38"/>
      <c r="X208" s="38"/>
      <c r="Y208" s="60"/>
    </row>
    <row r="209" s="1" customFormat="1" spans="1:25">
      <c r="A209" s="19">
        <v>206</v>
      </c>
      <c r="B209" s="20" t="s">
        <v>320</v>
      </c>
      <c r="C209" s="24" t="s">
        <v>484</v>
      </c>
      <c r="D209" s="24" t="s">
        <v>35</v>
      </c>
      <c r="E209" s="24">
        <v>44</v>
      </c>
      <c r="F209" s="22" t="s">
        <v>485</v>
      </c>
      <c r="G209" s="23" t="s">
        <v>461</v>
      </c>
      <c r="H209" s="23">
        <v>1120</v>
      </c>
      <c r="I209" s="23">
        <v>2</v>
      </c>
      <c r="J209" s="23">
        <v>1</v>
      </c>
      <c r="K209" s="23">
        <v>105</v>
      </c>
      <c r="L209" s="36">
        <f t="shared" si="72"/>
        <v>2240</v>
      </c>
      <c r="M209" s="35">
        <v>3</v>
      </c>
      <c r="N209" s="35">
        <v>315</v>
      </c>
      <c r="O209" s="36">
        <f t="shared" si="73"/>
        <v>3360</v>
      </c>
      <c r="P209" s="38">
        <f t="shared" si="80"/>
        <v>4648.96</v>
      </c>
      <c r="Q209" s="36">
        <f t="shared" si="78"/>
        <v>1669.04</v>
      </c>
      <c r="R209" s="36">
        <f t="shared" si="79"/>
        <v>206.4</v>
      </c>
      <c r="S209" s="38">
        <f t="shared" si="77"/>
        <v>6524.4</v>
      </c>
      <c r="T209" s="38"/>
      <c r="U209" s="38">
        <f t="shared" si="71"/>
        <v>6524.4</v>
      </c>
      <c r="V209" s="38"/>
      <c r="W209" s="38"/>
      <c r="X209" s="38"/>
      <c r="Y209" s="60"/>
    </row>
    <row r="210" s="1" customFormat="1" spans="1:25">
      <c r="A210" s="19">
        <v>207</v>
      </c>
      <c r="B210" s="20" t="s">
        <v>320</v>
      </c>
      <c r="C210" s="24" t="s">
        <v>486</v>
      </c>
      <c r="D210" s="24" t="s">
        <v>35</v>
      </c>
      <c r="E210" s="24">
        <v>33</v>
      </c>
      <c r="F210" s="22" t="s">
        <v>122</v>
      </c>
      <c r="G210" s="23" t="s">
        <v>461</v>
      </c>
      <c r="H210" s="23">
        <v>1120</v>
      </c>
      <c r="I210" s="23">
        <v>2</v>
      </c>
      <c r="J210" s="23">
        <v>1</v>
      </c>
      <c r="K210" s="23">
        <v>105</v>
      </c>
      <c r="L210" s="36">
        <f t="shared" si="72"/>
        <v>2240</v>
      </c>
      <c r="M210" s="35">
        <v>3</v>
      </c>
      <c r="N210" s="35">
        <v>315</v>
      </c>
      <c r="O210" s="36">
        <f t="shared" si="73"/>
        <v>3360</v>
      </c>
      <c r="P210" s="38">
        <f t="shared" si="80"/>
        <v>4648.96</v>
      </c>
      <c r="Q210" s="36">
        <f t="shared" si="78"/>
        <v>1669.04</v>
      </c>
      <c r="R210" s="36">
        <f t="shared" si="79"/>
        <v>206.4</v>
      </c>
      <c r="S210" s="38">
        <f t="shared" si="77"/>
        <v>6524.4</v>
      </c>
      <c r="T210" s="38"/>
      <c r="U210" s="38">
        <f t="shared" si="71"/>
        <v>6524.4</v>
      </c>
      <c r="V210" s="38"/>
      <c r="W210" s="38"/>
      <c r="X210" s="38"/>
      <c r="Y210" s="60"/>
    </row>
    <row r="211" s="1" customFormat="1" spans="1:25">
      <c r="A211" s="19">
        <v>208</v>
      </c>
      <c r="B211" s="20" t="s">
        <v>320</v>
      </c>
      <c r="C211" s="24" t="s">
        <v>487</v>
      </c>
      <c r="D211" s="24" t="s">
        <v>30</v>
      </c>
      <c r="E211" s="24">
        <v>30</v>
      </c>
      <c r="F211" s="22" t="s">
        <v>488</v>
      </c>
      <c r="G211" s="23" t="s">
        <v>461</v>
      </c>
      <c r="H211" s="23">
        <v>1120</v>
      </c>
      <c r="I211" s="23">
        <v>2</v>
      </c>
      <c r="J211" s="23">
        <v>1</v>
      </c>
      <c r="K211" s="23">
        <v>105</v>
      </c>
      <c r="L211" s="36">
        <f t="shared" si="72"/>
        <v>2240</v>
      </c>
      <c r="M211" s="35">
        <v>3</v>
      </c>
      <c r="N211" s="35">
        <v>315</v>
      </c>
      <c r="O211" s="36">
        <f t="shared" si="73"/>
        <v>3360</v>
      </c>
      <c r="P211" s="38">
        <f t="shared" si="80"/>
        <v>4648.96</v>
      </c>
      <c r="Q211" s="36">
        <f t="shared" si="78"/>
        <v>1669.04</v>
      </c>
      <c r="R211" s="36">
        <f t="shared" si="79"/>
        <v>206.4</v>
      </c>
      <c r="S211" s="38">
        <f t="shared" si="77"/>
        <v>6524.4</v>
      </c>
      <c r="T211" s="38"/>
      <c r="U211" s="38">
        <f t="shared" si="71"/>
        <v>6524.4</v>
      </c>
      <c r="V211" s="38"/>
      <c r="W211" s="38"/>
      <c r="X211" s="38"/>
      <c r="Y211" s="60"/>
    </row>
    <row r="212" s="1" customFormat="1" spans="1:25">
      <c r="A212" s="19">
        <v>209</v>
      </c>
      <c r="B212" s="20" t="s">
        <v>320</v>
      </c>
      <c r="C212" s="24" t="s">
        <v>489</v>
      </c>
      <c r="D212" s="24" t="s">
        <v>35</v>
      </c>
      <c r="E212" s="24">
        <v>50</v>
      </c>
      <c r="F212" s="22" t="s">
        <v>432</v>
      </c>
      <c r="G212" s="23" t="s">
        <v>461</v>
      </c>
      <c r="H212" s="23">
        <v>1120</v>
      </c>
      <c r="I212" s="23">
        <v>2</v>
      </c>
      <c r="J212" s="23">
        <v>1</v>
      </c>
      <c r="K212" s="23">
        <v>105</v>
      </c>
      <c r="L212" s="36">
        <f t="shared" si="72"/>
        <v>2240</v>
      </c>
      <c r="M212" s="35">
        <v>3</v>
      </c>
      <c r="N212" s="35">
        <v>315</v>
      </c>
      <c r="O212" s="36">
        <f t="shared" si="73"/>
        <v>3360</v>
      </c>
      <c r="P212" s="38">
        <f>535.97*8</f>
        <v>4287.76</v>
      </c>
      <c r="Q212" s="36">
        <f t="shared" ref="Q212:Q221" si="81">208.63*8</f>
        <v>1669.04</v>
      </c>
      <c r="R212" s="36">
        <f t="shared" si="79"/>
        <v>206.4</v>
      </c>
      <c r="S212" s="38">
        <f t="shared" si="77"/>
        <v>6163.2</v>
      </c>
      <c r="T212" s="38"/>
      <c r="U212" s="38">
        <f t="shared" si="71"/>
        <v>6163.2</v>
      </c>
      <c r="V212" s="38"/>
      <c r="W212" s="38"/>
      <c r="X212" s="38"/>
      <c r="Y212" s="60" t="s">
        <v>102</v>
      </c>
    </row>
    <row r="213" s="1" customFormat="1" spans="1:25">
      <c r="A213" s="19">
        <v>210</v>
      </c>
      <c r="B213" s="20" t="s">
        <v>320</v>
      </c>
      <c r="C213" s="24" t="s">
        <v>490</v>
      </c>
      <c r="D213" s="24" t="s">
        <v>35</v>
      </c>
      <c r="E213" s="24">
        <v>46</v>
      </c>
      <c r="F213" s="22" t="s">
        <v>491</v>
      </c>
      <c r="G213" s="23" t="s">
        <v>461</v>
      </c>
      <c r="H213" s="23">
        <v>1120</v>
      </c>
      <c r="I213" s="23">
        <v>2</v>
      </c>
      <c r="J213" s="23">
        <v>1</v>
      </c>
      <c r="K213" s="23">
        <v>105</v>
      </c>
      <c r="L213" s="36">
        <f t="shared" si="72"/>
        <v>2240</v>
      </c>
      <c r="M213" s="35">
        <v>3</v>
      </c>
      <c r="N213" s="35">
        <v>315</v>
      </c>
      <c r="O213" s="36">
        <f t="shared" si="73"/>
        <v>3360</v>
      </c>
      <c r="P213" s="38">
        <f>581.12*8</f>
        <v>4648.96</v>
      </c>
      <c r="Q213" s="36">
        <f t="shared" si="81"/>
        <v>1669.04</v>
      </c>
      <c r="R213" s="36">
        <f t="shared" si="79"/>
        <v>206.4</v>
      </c>
      <c r="S213" s="38">
        <f t="shared" si="77"/>
        <v>6524.4</v>
      </c>
      <c r="T213" s="38"/>
      <c r="U213" s="38">
        <f t="shared" si="71"/>
        <v>6524.4</v>
      </c>
      <c r="V213" s="38"/>
      <c r="W213" s="38"/>
      <c r="X213" s="38"/>
      <c r="Y213" s="60"/>
    </row>
    <row r="214" s="1" customFormat="1" spans="1:25">
      <c r="A214" s="19">
        <v>211</v>
      </c>
      <c r="B214" s="20" t="s">
        <v>320</v>
      </c>
      <c r="C214" s="24" t="s">
        <v>492</v>
      </c>
      <c r="D214" s="24" t="s">
        <v>30</v>
      </c>
      <c r="E214" s="24">
        <v>32</v>
      </c>
      <c r="F214" s="22" t="s">
        <v>235</v>
      </c>
      <c r="G214" s="23" t="s">
        <v>461</v>
      </c>
      <c r="H214" s="23">
        <v>1120</v>
      </c>
      <c r="I214" s="23">
        <v>2</v>
      </c>
      <c r="J214" s="23">
        <v>1</v>
      </c>
      <c r="K214" s="23">
        <v>105</v>
      </c>
      <c r="L214" s="36">
        <f t="shared" si="72"/>
        <v>2240</v>
      </c>
      <c r="M214" s="35">
        <v>3</v>
      </c>
      <c r="N214" s="35">
        <v>315</v>
      </c>
      <c r="O214" s="36">
        <f t="shared" si="73"/>
        <v>3360</v>
      </c>
      <c r="P214" s="38">
        <f t="shared" ref="P214:P223" si="82">581.12*8</f>
        <v>4648.96</v>
      </c>
      <c r="Q214" s="36">
        <f t="shared" si="81"/>
        <v>1669.04</v>
      </c>
      <c r="R214" s="36">
        <f t="shared" si="79"/>
        <v>206.4</v>
      </c>
      <c r="S214" s="38">
        <f t="shared" si="77"/>
        <v>6524.4</v>
      </c>
      <c r="T214" s="38"/>
      <c r="U214" s="38">
        <f t="shared" si="71"/>
        <v>6524.4</v>
      </c>
      <c r="V214" s="38"/>
      <c r="W214" s="38"/>
      <c r="X214" s="38"/>
      <c r="Y214" s="60"/>
    </row>
    <row r="215" s="1" customFormat="1" spans="1:25">
      <c r="A215" s="19">
        <v>212</v>
      </c>
      <c r="B215" s="20" t="s">
        <v>320</v>
      </c>
      <c r="C215" s="24" t="s">
        <v>493</v>
      </c>
      <c r="D215" s="24" t="s">
        <v>30</v>
      </c>
      <c r="E215" s="24">
        <v>27</v>
      </c>
      <c r="F215" s="22" t="s">
        <v>494</v>
      </c>
      <c r="G215" s="23" t="s">
        <v>461</v>
      </c>
      <c r="H215" s="23">
        <v>1120</v>
      </c>
      <c r="I215" s="23">
        <v>2</v>
      </c>
      <c r="J215" s="23">
        <v>1</v>
      </c>
      <c r="K215" s="23">
        <v>105</v>
      </c>
      <c r="L215" s="36">
        <f t="shared" si="72"/>
        <v>2240</v>
      </c>
      <c r="M215" s="35">
        <v>3</v>
      </c>
      <c r="N215" s="35">
        <v>315</v>
      </c>
      <c r="O215" s="36">
        <f t="shared" si="73"/>
        <v>3360</v>
      </c>
      <c r="P215" s="38">
        <f t="shared" si="82"/>
        <v>4648.96</v>
      </c>
      <c r="Q215" s="36">
        <f t="shared" si="81"/>
        <v>1669.04</v>
      </c>
      <c r="R215" s="36">
        <f t="shared" ref="R215:R224" si="83">25.8*8</f>
        <v>206.4</v>
      </c>
      <c r="S215" s="38">
        <f t="shared" si="77"/>
        <v>6524.4</v>
      </c>
      <c r="T215" s="38"/>
      <c r="U215" s="38">
        <f t="shared" si="71"/>
        <v>6524.4</v>
      </c>
      <c r="V215" s="38"/>
      <c r="W215" s="38"/>
      <c r="X215" s="38"/>
      <c r="Y215" s="60"/>
    </row>
    <row r="216" s="1" customFormat="1" spans="1:25">
      <c r="A216" s="19">
        <v>213</v>
      </c>
      <c r="B216" s="20" t="s">
        <v>320</v>
      </c>
      <c r="C216" s="24" t="s">
        <v>495</v>
      </c>
      <c r="D216" s="24" t="s">
        <v>30</v>
      </c>
      <c r="E216" s="24">
        <v>29</v>
      </c>
      <c r="F216" s="22" t="s">
        <v>464</v>
      </c>
      <c r="G216" s="23" t="s">
        <v>461</v>
      </c>
      <c r="H216" s="23">
        <v>1120</v>
      </c>
      <c r="I216" s="23">
        <v>2</v>
      </c>
      <c r="J216" s="23">
        <v>1</v>
      </c>
      <c r="K216" s="23">
        <v>105</v>
      </c>
      <c r="L216" s="36">
        <f t="shared" si="72"/>
        <v>2240</v>
      </c>
      <c r="M216" s="35">
        <v>3</v>
      </c>
      <c r="N216" s="35">
        <v>315</v>
      </c>
      <c r="O216" s="36">
        <f t="shared" si="73"/>
        <v>3360</v>
      </c>
      <c r="P216" s="38">
        <f t="shared" si="82"/>
        <v>4648.96</v>
      </c>
      <c r="Q216" s="36">
        <f t="shared" si="81"/>
        <v>1669.04</v>
      </c>
      <c r="R216" s="36">
        <f t="shared" si="83"/>
        <v>206.4</v>
      </c>
      <c r="S216" s="38">
        <f t="shared" si="77"/>
        <v>6524.4</v>
      </c>
      <c r="T216" s="38"/>
      <c r="U216" s="38">
        <f t="shared" si="71"/>
        <v>6524.4</v>
      </c>
      <c r="V216" s="38"/>
      <c r="W216" s="38"/>
      <c r="X216" s="38"/>
      <c r="Y216" s="60"/>
    </row>
    <row r="217" s="1" customFormat="1" spans="1:25">
      <c r="A217" s="19">
        <v>214</v>
      </c>
      <c r="B217" s="20" t="s">
        <v>320</v>
      </c>
      <c r="C217" s="24" t="s">
        <v>496</v>
      </c>
      <c r="D217" s="24" t="s">
        <v>35</v>
      </c>
      <c r="E217" s="24">
        <v>34</v>
      </c>
      <c r="F217" s="22" t="s">
        <v>497</v>
      </c>
      <c r="G217" s="23" t="s">
        <v>461</v>
      </c>
      <c r="H217" s="23">
        <v>1120</v>
      </c>
      <c r="I217" s="23">
        <v>2</v>
      </c>
      <c r="J217" s="23">
        <v>1</v>
      </c>
      <c r="K217" s="23">
        <v>105</v>
      </c>
      <c r="L217" s="36">
        <f t="shared" si="72"/>
        <v>2240</v>
      </c>
      <c r="M217" s="35">
        <v>3</v>
      </c>
      <c r="N217" s="35">
        <v>315</v>
      </c>
      <c r="O217" s="36">
        <f t="shared" si="73"/>
        <v>3360</v>
      </c>
      <c r="P217" s="38">
        <f t="shared" si="82"/>
        <v>4648.96</v>
      </c>
      <c r="Q217" s="36">
        <f t="shared" si="81"/>
        <v>1669.04</v>
      </c>
      <c r="R217" s="36">
        <f t="shared" si="83"/>
        <v>206.4</v>
      </c>
      <c r="S217" s="38">
        <f t="shared" si="77"/>
        <v>6524.4</v>
      </c>
      <c r="T217" s="38"/>
      <c r="U217" s="38">
        <f t="shared" si="71"/>
        <v>6524.4</v>
      </c>
      <c r="V217" s="38"/>
      <c r="W217" s="38"/>
      <c r="X217" s="38"/>
      <c r="Y217" s="60"/>
    </row>
    <row r="218" s="1" customFormat="1" spans="1:25">
      <c r="A218" s="19">
        <v>215</v>
      </c>
      <c r="B218" s="20" t="s">
        <v>320</v>
      </c>
      <c r="C218" s="24" t="s">
        <v>498</v>
      </c>
      <c r="D218" s="24" t="s">
        <v>30</v>
      </c>
      <c r="E218" s="24">
        <v>25</v>
      </c>
      <c r="F218" s="22" t="s">
        <v>499</v>
      </c>
      <c r="G218" s="23" t="s">
        <v>461</v>
      </c>
      <c r="H218" s="23">
        <v>1120</v>
      </c>
      <c r="I218" s="23">
        <v>2</v>
      </c>
      <c r="J218" s="23">
        <v>1</v>
      </c>
      <c r="K218" s="23">
        <v>105</v>
      </c>
      <c r="L218" s="36">
        <f t="shared" si="72"/>
        <v>2240</v>
      </c>
      <c r="M218" s="35">
        <v>3</v>
      </c>
      <c r="N218" s="35">
        <v>315</v>
      </c>
      <c r="O218" s="36">
        <f t="shared" si="73"/>
        <v>3360</v>
      </c>
      <c r="P218" s="38">
        <f t="shared" si="82"/>
        <v>4648.96</v>
      </c>
      <c r="Q218" s="36">
        <f t="shared" si="81"/>
        <v>1669.04</v>
      </c>
      <c r="R218" s="36">
        <f t="shared" si="83"/>
        <v>206.4</v>
      </c>
      <c r="S218" s="38">
        <f t="shared" si="77"/>
        <v>6524.4</v>
      </c>
      <c r="T218" s="38"/>
      <c r="U218" s="38">
        <f t="shared" si="71"/>
        <v>6524.4</v>
      </c>
      <c r="V218" s="38"/>
      <c r="W218" s="38"/>
      <c r="X218" s="38"/>
      <c r="Y218" s="60"/>
    </row>
    <row r="219" s="1" customFormat="1" spans="1:25">
      <c r="A219" s="19">
        <v>216</v>
      </c>
      <c r="B219" s="20" t="s">
        <v>320</v>
      </c>
      <c r="C219" s="24" t="s">
        <v>500</v>
      </c>
      <c r="D219" s="24" t="s">
        <v>35</v>
      </c>
      <c r="E219" s="24">
        <v>47</v>
      </c>
      <c r="F219" s="22" t="s">
        <v>276</v>
      </c>
      <c r="G219" s="23" t="s">
        <v>461</v>
      </c>
      <c r="H219" s="23">
        <v>1120</v>
      </c>
      <c r="I219" s="23">
        <v>2</v>
      </c>
      <c r="J219" s="23">
        <v>1</v>
      </c>
      <c r="K219" s="23">
        <v>105</v>
      </c>
      <c r="L219" s="36">
        <f t="shared" si="72"/>
        <v>2240</v>
      </c>
      <c r="M219" s="35">
        <v>3</v>
      </c>
      <c r="N219" s="35">
        <v>315</v>
      </c>
      <c r="O219" s="36">
        <f t="shared" si="73"/>
        <v>3360</v>
      </c>
      <c r="P219" s="38">
        <f t="shared" si="82"/>
        <v>4648.96</v>
      </c>
      <c r="Q219" s="36">
        <f t="shared" si="81"/>
        <v>1669.04</v>
      </c>
      <c r="R219" s="36">
        <f t="shared" si="83"/>
        <v>206.4</v>
      </c>
      <c r="S219" s="38">
        <f t="shared" si="77"/>
        <v>6524.4</v>
      </c>
      <c r="T219" s="38"/>
      <c r="U219" s="38">
        <f t="shared" si="71"/>
        <v>6524.4</v>
      </c>
      <c r="V219" s="38"/>
      <c r="W219" s="38"/>
      <c r="X219" s="38"/>
      <c r="Y219" s="60"/>
    </row>
    <row r="220" s="1" customFormat="1" spans="1:25">
      <c r="A220" s="19">
        <v>217</v>
      </c>
      <c r="B220" s="20" t="s">
        <v>320</v>
      </c>
      <c r="C220" s="24" t="s">
        <v>501</v>
      </c>
      <c r="D220" s="24" t="s">
        <v>30</v>
      </c>
      <c r="E220" s="24">
        <v>35</v>
      </c>
      <c r="F220" s="22" t="s">
        <v>494</v>
      </c>
      <c r="G220" s="23" t="s">
        <v>461</v>
      </c>
      <c r="H220" s="23">
        <v>1120</v>
      </c>
      <c r="I220" s="23">
        <v>2</v>
      </c>
      <c r="J220" s="23">
        <v>1</v>
      </c>
      <c r="K220" s="23">
        <v>105</v>
      </c>
      <c r="L220" s="36">
        <f t="shared" si="72"/>
        <v>2240</v>
      </c>
      <c r="M220" s="35">
        <v>3</v>
      </c>
      <c r="N220" s="35">
        <v>315</v>
      </c>
      <c r="O220" s="36">
        <f t="shared" si="73"/>
        <v>3360</v>
      </c>
      <c r="P220" s="38">
        <f t="shared" si="82"/>
        <v>4648.96</v>
      </c>
      <c r="Q220" s="36">
        <f t="shared" si="81"/>
        <v>1669.04</v>
      </c>
      <c r="R220" s="36">
        <f t="shared" si="83"/>
        <v>206.4</v>
      </c>
      <c r="S220" s="38">
        <f t="shared" si="77"/>
        <v>6524.4</v>
      </c>
      <c r="T220" s="38"/>
      <c r="U220" s="38">
        <f t="shared" si="71"/>
        <v>6524.4</v>
      </c>
      <c r="V220" s="38"/>
      <c r="W220" s="38"/>
      <c r="X220" s="38"/>
      <c r="Y220" s="60"/>
    </row>
    <row r="221" s="1" customFormat="1" spans="1:25">
      <c r="A221" s="19">
        <v>218</v>
      </c>
      <c r="B221" s="20" t="s">
        <v>320</v>
      </c>
      <c r="C221" s="24" t="s">
        <v>502</v>
      </c>
      <c r="D221" s="24" t="s">
        <v>30</v>
      </c>
      <c r="E221" s="24">
        <v>28</v>
      </c>
      <c r="F221" s="22" t="s">
        <v>206</v>
      </c>
      <c r="G221" s="23" t="s">
        <v>461</v>
      </c>
      <c r="H221" s="23">
        <v>1120</v>
      </c>
      <c r="I221" s="23">
        <v>2</v>
      </c>
      <c r="J221" s="23">
        <v>1</v>
      </c>
      <c r="K221" s="23">
        <v>105</v>
      </c>
      <c r="L221" s="36">
        <f t="shared" si="72"/>
        <v>2240</v>
      </c>
      <c r="M221" s="35">
        <v>3</v>
      </c>
      <c r="N221" s="35">
        <v>315</v>
      </c>
      <c r="O221" s="36">
        <f t="shared" si="73"/>
        <v>3360</v>
      </c>
      <c r="P221" s="38">
        <f t="shared" si="82"/>
        <v>4648.96</v>
      </c>
      <c r="Q221" s="36">
        <f t="shared" si="81"/>
        <v>1669.04</v>
      </c>
      <c r="R221" s="36">
        <f t="shared" si="83"/>
        <v>206.4</v>
      </c>
      <c r="S221" s="38">
        <f t="shared" si="77"/>
        <v>6524.4</v>
      </c>
      <c r="T221" s="38"/>
      <c r="U221" s="38">
        <f t="shared" si="71"/>
        <v>6524.4</v>
      </c>
      <c r="V221" s="38"/>
      <c r="W221" s="38"/>
      <c r="X221" s="38"/>
      <c r="Y221" s="60"/>
    </row>
    <row r="222" s="1" customFormat="1" spans="1:25">
      <c r="A222" s="19">
        <v>219</v>
      </c>
      <c r="B222" s="20" t="s">
        <v>320</v>
      </c>
      <c r="C222" s="24" t="s">
        <v>503</v>
      </c>
      <c r="D222" s="24" t="s">
        <v>35</v>
      </c>
      <c r="E222" s="24">
        <v>30</v>
      </c>
      <c r="F222" s="22" t="s">
        <v>428</v>
      </c>
      <c r="G222" s="23" t="s">
        <v>461</v>
      </c>
      <c r="H222" s="23">
        <v>1120</v>
      </c>
      <c r="I222" s="23">
        <v>2</v>
      </c>
      <c r="J222" s="23">
        <v>1</v>
      </c>
      <c r="K222" s="23">
        <v>105</v>
      </c>
      <c r="L222" s="36">
        <f t="shared" si="72"/>
        <v>2240</v>
      </c>
      <c r="M222" s="35">
        <v>3</v>
      </c>
      <c r="N222" s="35">
        <v>315</v>
      </c>
      <c r="O222" s="36">
        <f t="shared" si="73"/>
        <v>3360</v>
      </c>
      <c r="P222" s="38">
        <f t="shared" si="82"/>
        <v>4648.96</v>
      </c>
      <c r="Q222" s="36">
        <f t="shared" ref="Q222:Q231" si="84">208.63*8</f>
        <v>1669.04</v>
      </c>
      <c r="R222" s="36">
        <f t="shared" si="83"/>
        <v>206.4</v>
      </c>
      <c r="S222" s="38">
        <f t="shared" si="77"/>
        <v>6524.4</v>
      </c>
      <c r="T222" s="38"/>
      <c r="U222" s="38">
        <f t="shared" si="71"/>
        <v>6524.4</v>
      </c>
      <c r="V222" s="38"/>
      <c r="W222" s="38"/>
      <c r="X222" s="38"/>
      <c r="Y222" s="60"/>
    </row>
    <row r="223" s="1" customFormat="1" spans="1:25">
      <c r="A223" s="19">
        <v>220</v>
      </c>
      <c r="B223" s="20" t="s">
        <v>320</v>
      </c>
      <c r="C223" s="24" t="s">
        <v>504</v>
      </c>
      <c r="D223" s="24" t="s">
        <v>35</v>
      </c>
      <c r="E223" s="24">
        <v>48</v>
      </c>
      <c r="F223" s="22" t="s">
        <v>351</v>
      </c>
      <c r="G223" s="23" t="s">
        <v>461</v>
      </c>
      <c r="H223" s="23">
        <v>1120</v>
      </c>
      <c r="I223" s="23">
        <v>2</v>
      </c>
      <c r="J223" s="23">
        <v>1</v>
      </c>
      <c r="K223" s="23">
        <v>105</v>
      </c>
      <c r="L223" s="36">
        <f t="shared" si="72"/>
        <v>2240</v>
      </c>
      <c r="M223" s="35">
        <v>3</v>
      </c>
      <c r="N223" s="35">
        <v>315</v>
      </c>
      <c r="O223" s="36">
        <f t="shared" si="73"/>
        <v>3360</v>
      </c>
      <c r="P223" s="38">
        <f t="shared" si="82"/>
        <v>4648.96</v>
      </c>
      <c r="Q223" s="36">
        <f t="shared" si="84"/>
        <v>1669.04</v>
      </c>
      <c r="R223" s="36">
        <f t="shared" si="83"/>
        <v>206.4</v>
      </c>
      <c r="S223" s="38">
        <f t="shared" si="77"/>
        <v>6524.4</v>
      </c>
      <c r="T223" s="38"/>
      <c r="U223" s="38">
        <f t="shared" si="71"/>
        <v>6524.4</v>
      </c>
      <c r="V223" s="38"/>
      <c r="W223" s="38"/>
      <c r="X223" s="38"/>
      <c r="Y223" s="60"/>
    </row>
    <row r="224" s="1" customFormat="1" spans="1:25">
      <c r="A224" s="19">
        <v>221</v>
      </c>
      <c r="B224" s="20" t="s">
        <v>320</v>
      </c>
      <c r="C224" s="24" t="s">
        <v>505</v>
      </c>
      <c r="D224" s="24" t="s">
        <v>35</v>
      </c>
      <c r="E224" s="24">
        <v>32</v>
      </c>
      <c r="F224" s="22" t="s">
        <v>86</v>
      </c>
      <c r="G224" s="23" t="s">
        <v>461</v>
      </c>
      <c r="H224" s="23">
        <v>1120</v>
      </c>
      <c r="I224" s="23">
        <v>2</v>
      </c>
      <c r="J224" s="23">
        <v>1</v>
      </c>
      <c r="K224" s="23">
        <v>105</v>
      </c>
      <c r="L224" s="36">
        <f t="shared" si="72"/>
        <v>2240</v>
      </c>
      <c r="M224" s="35">
        <v>3</v>
      </c>
      <c r="N224" s="35">
        <v>315</v>
      </c>
      <c r="O224" s="36">
        <f t="shared" si="73"/>
        <v>3360</v>
      </c>
      <c r="P224" s="38">
        <f t="shared" ref="P224:P237" si="85">581.12*8</f>
        <v>4648.96</v>
      </c>
      <c r="Q224" s="36">
        <f t="shared" si="84"/>
        <v>1669.04</v>
      </c>
      <c r="R224" s="36">
        <f t="shared" si="83"/>
        <v>206.4</v>
      </c>
      <c r="S224" s="38">
        <f t="shared" si="77"/>
        <v>6524.4</v>
      </c>
      <c r="T224" s="38"/>
      <c r="U224" s="38">
        <f t="shared" si="71"/>
        <v>6524.4</v>
      </c>
      <c r="V224" s="38"/>
      <c r="W224" s="38"/>
      <c r="X224" s="38"/>
      <c r="Y224" s="60"/>
    </row>
    <row r="225" s="1" customFormat="1" spans="1:25">
      <c r="A225" s="19">
        <v>222</v>
      </c>
      <c r="B225" s="20" t="s">
        <v>320</v>
      </c>
      <c r="C225" s="24" t="s">
        <v>506</v>
      </c>
      <c r="D225" s="24" t="s">
        <v>35</v>
      </c>
      <c r="E225" s="24">
        <v>34</v>
      </c>
      <c r="F225" s="22" t="s">
        <v>507</v>
      </c>
      <c r="G225" s="23" t="s">
        <v>461</v>
      </c>
      <c r="H225" s="23">
        <v>1120</v>
      </c>
      <c r="I225" s="23">
        <v>2</v>
      </c>
      <c r="J225" s="23">
        <v>1</v>
      </c>
      <c r="K225" s="23">
        <v>105</v>
      </c>
      <c r="L225" s="36">
        <f t="shared" si="72"/>
        <v>2240</v>
      </c>
      <c r="M225" s="35">
        <v>3</v>
      </c>
      <c r="N225" s="35">
        <v>315</v>
      </c>
      <c r="O225" s="36">
        <f t="shared" si="73"/>
        <v>3360</v>
      </c>
      <c r="P225" s="38">
        <f t="shared" si="85"/>
        <v>4648.96</v>
      </c>
      <c r="Q225" s="36">
        <f t="shared" si="84"/>
        <v>1669.04</v>
      </c>
      <c r="R225" s="36">
        <f t="shared" ref="R225:R238" si="86">25.8*8</f>
        <v>206.4</v>
      </c>
      <c r="S225" s="38">
        <f t="shared" si="77"/>
        <v>6524.4</v>
      </c>
      <c r="T225" s="38"/>
      <c r="U225" s="38">
        <f t="shared" si="71"/>
        <v>6524.4</v>
      </c>
      <c r="V225" s="38"/>
      <c r="W225" s="38"/>
      <c r="X225" s="38"/>
      <c r="Y225" s="60"/>
    </row>
    <row r="226" s="1" customFormat="1" spans="1:25">
      <c r="A226" s="19">
        <v>223</v>
      </c>
      <c r="B226" s="20" t="s">
        <v>320</v>
      </c>
      <c r="C226" s="24" t="s">
        <v>508</v>
      </c>
      <c r="D226" s="24" t="s">
        <v>30</v>
      </c>
      <c r="E226" s="24">
        <v>42</v>
      </c>
      <c r="F226" s="22" t="s">
        <v>423</v>
      </c>
      <c r="G226" s="23" t="s">
        <v>461</v>
      </c>
      <c r="H226" s="23">
        <v>1120</v>
      </c>
      <c r="I226" s="23">
        <v>2</v>
      </c>
      <c r="J226" s="23">
        <v>1</v>
      </c>
      <c r="K226" s="23">
        <v>105</v>
      </c>
      <c r="L226" s="36">
        <f t="shared" si="72"/>
        <v>2240</v>
      </c>
      <c r="M226" s="35">
        <v>3</v>
      </c>
      <c r="N226" s="35">
        <v>315</v>
      </c>
      <c r="O226" s="36">
        <f t="shared" si="73"/>
        <v>3360</v>
      </c>
      <c r="P226" s="38">
        <f t="shared" si="85"/>
        <v>4648.96</v>
      </c>
      <c r="Q226" s="36">
        <f t="shared" si="84"/>
        <v>1669.04</v>
      </c>
      <c r="R226" s="36">
        <f t="shared" si="86"/>
        <v>206.4</v>
      </c>
      <c r="S226" s="38">
        <f t="shared" si="77"/>
        <v>6524.4</v>
      </c>
      <c r="T226" s="38"/>
      <c r="U226" s="38">
        <f t="shared" si="71"/>
        <v>6524.4</v>
      </c>
      <c r="V226" s="38"/>
      <c r="W226" s="38"/>
      <c r="X226" s="38"/>
      <c r="Y226" s="60"/>
    </row>
    <row r="227" s="1" customFormat="1" spans="1:25">
      <c r="A227" s="19">
        <v>224</v>
      </c>
      <c r="B227" s="20" t="s">
        <v>320</v>
      </c>
      <c r="C227" s="24" t="s">
        <v>509</v>
      </c>
      <c r="D227" s="24" t="s">
        <v>35</v>
      </c>
      <c r="E227" s="24">
        <v>36</v>
      </c>
      <c r="F227" s="22" t="s">
        <v>291</v>
      </c>
      <c r="G227" s="23" t="s">
        <v>461</v>
      </c>
      <c r="H227" s="23">
        <v>1120</v>
      </c>
      <c r="I227" s="23">
        <v>2</v>
      </c>
      <c r="J227" s="23">
        <v>1</v>
      </c>
      <c r="K227" s="23">
        <v>105</v>
      </c>
      <c r="L227" s="36">
        <f t="shared" si="72"/>
        <v>2240</v>
      </c>
      <c r="M227" s="35">
        <v>3</v>
      </c>
      <c r="N227" s="35">
        <v>315</v>
      </c>
      <c r="O227" s="36">
        <f t="shared" si="73"/>
        <v>3360</v>
      </c>
      <c r="P227" s="38">
        <f t="shared" si="85"/>
        <v>4648.96</v>
      </c>
      <c r="Q227" s="36">
        <f t="shared" si="84"/>
        <v>1669.04</v>
      </c>
      <c r="R227" s="36">
        <f t="shared" si="86"/>
        <v>206.4</v>
      </c>
      <c r="S227" s="38">
        <f t="shared" si="77"/>
        <v>6524.4</v>
      </c>
      <c r="T227" s="38"/>
      <c r="U227" s="38">
        <f t="shared" si="71"/>
        <v>6524.4</v>
      </c>
      <c r="V227" s="38"/>
      <c r="W227" s="38"/>
      <c r="X227" s="38"/>
      <c r="Y227" s="60"/>
    </row>
    <row r="228" s="1" customFormat="1" spans="1:25">
      <c r="A228" s="19">
        <v>225</v>
      </c>
      <c r="B228" s="20" t="s">
        <v>320</v>
      </c>
      <c r="C228" s="24" t="s">
        <v>510</v>
      </c>
      <c r="D228" s="24" t="s">
        <v>30</v>
      </c>
      <c r="E228" s="24">
        <v>43</v>
      </c>
      <c r="F228" s="22" t="s">
        <v>511</v>
      </c>
      <c r="G228" s="23" t="s">
        <v>461</v>
      </c>
      <c r="H228" s="23">
        <v>1120</v>
      </c>
      <c r="I228" s="23">
        <v>2</v>
      </c>
      <c r="J228" s="23">
        <v>1</v>
      </c>
      <c r="K228" s="23">
        <v>105</v>
      </c>
      <c r="L228" s="36">
        <f t="shared" si="72"/>
        <v>2240</v>
      </c>
      <c r="M228" s="35">
        <v>3</v>
      </c>
      <c r="N228" s="35">
        <v>315</v>
      </c>
      <c r="O228" s="36">
        <f t="shared" si="73"/>
        <v>3360</v>
      </c>
      <c r="P228" s="38">
        <f t="shared" si="85"/>
        <v>4648.96</v>
      </c>
      <c r="Q228" s="36">
        <f t="shared" si="84"/>
        <v>1669.04</v>
      </c>
      <c r="R228" s="36">
        <f t="shared" si="86"/>
        <v>206.4</v>
      </c>
      <c r="S228" s="38">
        <f t="shared" si="77"/>
        <v>6524.4</v>
      </c>
      <c r="T228" s="38"/>
      <c r="U228" s="38">
        <f t="shared" si="71"/>
        <v>6524.4</v>
      </c>
      <c r="V228" s="38"/>
      <c r="W228" s="38"/>
      <c r="X228" s="38"/>
      <c r="Y228" s="60"/>
    </row>
    <row r="229" s="1" customFormat="1" spans="1:25">
      <c r="A229" s="19">
        <v>226</v>
      </c>
      <c r="B229" s="20" t="s">
        <v>320</v>
      </c>
      <c r="C229" s="24" t="s">
        <v>512</v>
      </c>
      <c r="D229" s="24" t="s">
        <v>30</v>
      </c>
      <c r="E229" s="24">
        <v>47</v>
      </c>
      <c r="F229" s="22" t="s">
        <v>513</v>
      </c>
      <c r="G229" s="23" t="s">
        <v>461</v>
      </c>
      <c r="H229" s="23">
        <v>1120</v>
      </c>
      <c r="I229" s="23">
        <v>2</v>
      </c>
      <c r="J229" s="23">
        <v>1</v>
      </c>
      <c r="K229" s="23">
        <v>105</v>
      </c>
      <c r="L229" s="36">
        <f t="shared" si="72"/>
        <v>2240</v>
      </c>
      <c r="M229" s="35">
        <v>3</v>
      </c>
      <c r="N229" s="35">
        <v>315</v>
      </c>
      <c r="O229" s="36">
        <f t="shared" si="73"/>
        <v>3360</v>
      </c>
      <c r="P229" s="38">
        <f t="shared" si="85"/>
        <v>4648.96</v>
      </c>
      <c r="Q229" s="36">
        <f t="shared" si="84"/>
        <v>1669.04</v>
      </c>
      <c r="R229" s="36">
        <f t="shared" si="86"/>
        <v>206.4</v>
      </c>
      <c r="S229" s="38">
        <f t="shared" si="77"/>
        <v>6524.4</v>
      </c>
      <c r="T229" s="38"/>
      <c r="U229" s="38">
        <f t="shared" si="71"/>
        <v>6524.4</v>
      </c>
      <c r="V229" s="38"/>
      <c r="W229" s="38"/>
      <c r="X229" s="38"/>
      <c r="Y229" s="60"/>
    </row>
    <row r="230" s="1" customFormat="1" spans="1:25">
      <c r="A230" s="19">
        <v>227</v>
      </c>
      <c r="B230" s="20" t="s">
        <v>320</v>
      </c>
      <c r="C230" s="24" t="s">
        <v>514</v>
      </c>
      <c r="D230" s="24" t="s">
        <v>30</v>
      </c>
      <c r="E230" s="24">
        <v>39</v>
      </c>
      <c r="F230" s="22" t="s">
        <v>515</v>
      </c>
      <c r="G230" s="23" t="s">
        <v>461</v>
      </c>
      <c r="H230" s="23">
        <v>1120</v>
      </c>
      <c r="I230" s="23">
        <v>2</v>
      </c>
      <c r="J230" s="23">
        <v>1</v>
      </c>
      <c r="K230" s="23">
        <v>105</v>
      </c>
      <c r="L230" s="36">
        <f t="shared" si="72"/>
        <v>2240</v>
      </c>
      <c r="M230" s="35">
        <v>3</v>
      </c>
      <c r="N230" s="35">
        <v>315</v>
      </c>
      <c r="O230" s="36">
        <f t="shared" si="73"/>
        <v>3360</v>
      </c>
      <c r="P230" s="38">
        <f t="shared" si="85"/>
        <v>4648.96</v>
      </c>
      <c r="Q230" s="36">
        <f t="shared" si="84"/>
        <v>1669.04</v>
      </c>
      <c r="R230" s="36">
        <f t="shared" si="86"/>
        <v>206.4</v>
      </c>
      <c r="S230" s="38">
        <f t="shared" si="77"/>
        <v>6524.4</v>
      </c>
      <c r="T230" s="38"/>
      <c r="U230" s="38">
        <f t="shared" si="71"/>
        <v>6524.4</v>
      </c>
      <c r="V230" s="38"/>
      <c r="W230" s="38"/>
      <c r="X230" s="38"/>
      <c r="Y230" s="60"/>
    </row>
    <row r="231" s="1" customFormat="1" spans="1:25">
      <c r="A231" s="19">
        <v>228</v>
      </c>
      <c r="B231" s="20" t="s">
        <v>320</v>
      </c>
      <c r="C231" s="24" t="s">
        <v>516</v>
      </c>
      <c r="D231" s="24" t="s">
        <v>30</v>
      </c>
      <c r="E231" s="24">
        <v>35</v>
      </c>
      <c r="F231" s="22" t="s">
        <v>200</v>
      </c>
      <c r="G231" s="23" t="s">
        <v>461</v>
      </c>
      <c r="H231" s="23">
        <v>1120</v>
      </c>
      <c r="I231" s="23">
        <v>2</v>
      </c>
      <c r="J231" s="23">
        <v>1</v>
      </c>
      <c r="K231" s="23">
        <v>105</v>
      </c>
      <c r="L231" s="36">
        <f t="shared" si="72"/>
        <v>2240</v>
      </c>
      <c r="M231" s="35">
        <v>3</v>
      </c>
      <c r="N231" s="35">
        <v>315</v>
      </c>
      <c r="O231" s="36">
        <f t="shared" si="73"/>
        <v>3360</v>
      </c>
      <c r="P231" s="38">
        <f t="shared" si="85"/>
        <v>4648.96</v>
      </c>
      <c r="Q231" s="36">
        <f t="shared" si="84"/>
        <v>1669.04</v>
      </c>
      <c r="R231" s="36">
        <f t="shared" si="86"/>
        <v>206.4</v>
      </c>
      <c r="S231" s="38">
        <f t="shared" si="77"/>
        <v>6524.4</v>
      </c>
      <c r="T231" s="38"/>
      <c r="U231" s="38">
        <f t="shared" si="71"/>
        <v>6524.4</v>
      </c>
      <c r="V231" s="38"/>
      <c r="W231" s="38"/>
      <c r="X231" s="38"/>
      <c r="Y231" s="60"/>
    </row>
    <row r="232" s="1" customFormat="1" spans="1:25">
      <c r="A232" s="19">
        <v>229</v>
      </c>
      <c r="B232" s="20" t="s">
        <v>320</v>
      </c>
      <c r="C232" s="24" t="s">
        <v>517</v>
      </c>
      <c r="D232" s="24" t="s">
        <v>30</v>
      </c>
      <c r="E232" s="24">
        <v>44</v>
      </c>
      <c r="F232" s="22" t="s">
        <v>518</v>
      </c>
      <c r="G232" s="23" t="s">
        <v>461</v>
      </c>
      <c r="H232" s="23">
        <v>1120</v>
      </c>
      <c r="I232" s="23">
        <v>2</v>
      </c>
      <c r="J232" s="23">
        <v>1</v>
      </c>
      <c r="K232" s="23">
        <v>105</v>
      </c>
      <c r="L232" s="36">
        <f t="shared" si="72"/>
        <v>2240</v>
      </c>
      <c r="M232" s="35">
        <v>3</v>
      </c>
      <c r="N232" s="35">
        <v>315</v>
      </c>
      <c r="O232" s="36">
        <f t="shared" si="73"/>
        <v>3360</v>
      </c>
      <c r="P232" s="38">
        <f t="shared" si="85"/>
        <v>4648.96</v>
      </c>
      <c r="Q232" s="36">
        <f t="shared" ref="Q232:Q241" si="87">208.63*8</f>
        <v>1669.04</v>
      </c>
      <c r="R232" s="36">
        <f t="shared" si="86"/>
        <v>206.4</v>
      </c>
      <c r="S232" s="38">
        <f t="shared" si="77"/>
        <v>6524.4</v>
      </c>
      <c r="T232" s="38"/>
      <c r="U232" s="38">
        <f t="shared" si="71"/>
        <v>6524.4</v>
      </c>
      <c r="V232" s="38"/>
      <c r="W232" s="38"/>
      <c r="X232" s="38"/>
      <c r="Y232" s="60"/>
    </row>
    <row r="233" s="1" customFormat="1" spans="1:25">
      <c r="A233" s="19">
        <v>230</v>
      </c>
      <c r="B233" s="20" t="s">
        <v>320</v>
      </c>
      <c r="C233" s="24" t="s">
        <v>519</v>
      </c>
      <c r="D233" s="24" t="s">
        <v>30</v>
      </c>
      <c r="E233" s="24">
        <v>34</v>
      </c>
      <c r="F233" s="22" t="s">
        <v>494</v>
      </c>
      <c r="G233" s="23" t="s">
        <v>461</v>
      </c>
      <c r="H233" s="23">
        <v>1120</v>
      </c>
      <c r="I233" s="23">
        <v>2</v>
      </c>
      <c r="J233" s="23">
        <v>1</v>
      </c>
      <c r="K233" s="23">
        <v>105</v>
      </c>
      <c r="L233" s="36">
        <f t="shared" si="72"/>
        <v>2240</v>
      </c>
      <c r="M233" s="35">
        <v>3</v>
      </c>
      <c r="N233" s="35">
        <v>315</v>
      </c>
      <c r="O233" s="36">
        <f t="shared" si="73"/>
        <v>3360</v>
      </c>
      <c r="P233" s="38">
        <f t="shared" si="85"/>
        <v>4648.96</v>
      </c>
      <c r="Q233" s="36">
        <f t="shared" si="87"/>
        <v>1669.04</v>
      </c>
      <c r="R233" s="36">
        <f t="shared" si="86"/>
        <v>206.4</v>
      </c>
      <c r="S233" s="38">
        <f t="shared" si="77"/>
        <v>6524.4</v>
      </c>
      <c r="T233" s="38"/>
      <c r="U233" s="38">
        <f t="shared" si="71"/>
        <v>6524.4</v>
      </c>
      <c r="V233" s="38"/>
      <c r="W233" s="38"/>
      <c r="X233" s="38"/>
      <c r="Y233" s="60"/>
    </row>
    <row r="234" s="1" customFormat="1" spans="1:25">
      <c r="A234" s="19">
        <v>231</v>
      </c>
      <c r="B234" s="20" t="s">
        <v>320</v>
      </c>
      <c r="C234" s="24" t="s">
        <v>520</v>
      </c>
      <c r="D234" s="24" t="s">
        <v>30</v>
      </c>
      <c r="E234" s="24">
        <v>39</v>
      </c>
      <c r="F234" s="22" t="s">
        <v>163</v>
      </c>
      <c r="G234" s="23" t="s">
        <v>461</v>
      </c>
      <c r="H234" s="23">
        <v>1120</v>
      </c>
      <c r="I234" s="23">
        <v>2</v>
      </c>
      <c r="J234" s="23">
        <v>1</v>
      </c>
      <c r="K234" s="23">
        <v>105</v>
      </c>
      <c r="L234" s="36">
        <f t="shared" si="72"/>
        <v>2240</v>
      </c>
      <c r="M234" s="35">
        <v>3</v>
      </c>
      <c r="N234" s="35">
        <v>315</v>
      </c>
      <c r="O234" s="36">
        <f t="shared" si="73"/>
        <v>3360</v>
      </c>
      <c r="P234" s="38">
        <f t="shared" si="85"/>
        <v>4648.96</v>
      </c>
      <c r="Q234" s="36">
        <f t="shared" si="87"/>
        <v>1669.04</v>
      </c>
      <c r="R234" s="36">
        <f t="shared" si="86"/>
        <v>206.4</v>
      </c>
      <c r="S234" s="38">
        <f t="shared" si="77"/>
        <v>6524.4</v>
      </c>
      <c r="T234" s="38"/>
      <c r="U234" s="38">
        <f t="shared" si="71"/>
        <v>6524.4</v>
      </c>
      <c r="V234" s="38"/>
      <c r="W234" s="38"/>
      <c r="X234" s="38"/>
      <c r="Y234" s="60"/>
    </row>
    <row r="235" s="1" customFormat="1" spans="1:25">
      <c r="A235" s="19">
        <v>232</v>
      </c>
      <c r="B235" s="20" t="s">
        <v>320</v>
      </c>
      <c r="C235" s="24" t="s">
        <v>521</v>
      </c>
      <c r="D235" s="24" t="s">
        <v>30</v>
      </c>
      <c r="E235" s="24">
        <v>37</v>
      </c>
      <c r="F235" s="22" t="s">
        <v>341</v>
      </c>
      <c r="G235" s="23" t="s">
        <v>461</v>
      </c>
      <c r="H235" s="23">
        <v>1120</v>
      </c>
      <c r="I235" s="23">
        <v>2</v>
      </c>
      <c r="J235" s="23">
        <v>1</v>
      </c>
      <c r="K235" s="23">
        <v>105</v>
      </c>
      <c r="L235" s="36">
        <f t="shared" si="72"/>
        <v>2240</v>
      </c>
      <c r="M235" s="35">
        <v>3</v>
      </c>
      <c r="N235" s="35">
        <v>315</v>
      </c>
      <c r="O235" s="36">
        <f t="shared" si="73"/>
        <v>3360</v>
      </c>
      <c r="P235" s="38">
        <f t="shared" si="85"/>
        <v>4648.96</v>
      </c>
      <c r="Q235" s="36">
        <f t="shared" si="87"/>
        <v>1669.04</v>
      </c>
      <c r="R235" s="36">
        <f t="shared" si="86"/>
        <v>206.4</v>
      </c>
      <c r="S235" s="38">
        <f t="shared" si="77"/>
        <v>6524.4</v>
      </c>
      <c r="T235" s="38"/>
      <c r="U235" s="38">
        <f t="shared" si="71"/>
        <v>6524.4</v>
      </c>
      <c r="V235" s="38"/>
      <c r="W235" s="38"/>
      <c r="X235" s="38"/>
      <c r="Y235" s="60"/>
    </row>
    <row r="236" s="1" customFormat="1" spans="1:25">
      <c r="A236" s="19">
        <v>233</v>
      </c>
      <c r="B236" s="20" t="s">
        <v>320</v>
      </c>
      <c r="C236" s="24" t="s">
        <v>522</v>
      </c>
      <c r="D236" s="24" t="s">
        <v>30</v>
      </c>
      <c r="E236" s="24">
        <v>37</v>
      </c>
      <c r="F236" s="22" t="s">
        <v>523</v>
      </c>
      <c r="G236" s="23" t="s">
        <v>461</v>
      </c>
      <c r="H236" s="23">
        <v>1120</v>
      </c>
      <c r="I236" s="23">
        <v>2</v>
      </c>
      <c r="J236" s="23">
        <v>1</v>
      </c>
      <c r="K236" s="23">
        <v>105</v>
      </c>
      <c r="L236" s="36">
        <f t="shared" si="72"/>
        <v>2240</v>
      </c>
      <c r="M236" s="35">
        <v>3</v>
      </c>
      <c r="N236" s="35">
        <v>315</v>
      </c>
      <c r="O236" s="36">
        <f t="shared" si="73"/>
        <v>3360</v>
      </c>
      <c r="P236" s="38">
        <f t="shared" si="85"/>
        <v>4648.96</v>
      </c>
      <c r="Q236" s="36">
        <f t="shared" si="87"/>
        <v>1669.04</v>
      </c>
      <c r="R236" s="36">
        <f t="shared" si="86"/>
        <v>206.4</v>
      </c>
      <c r="S236" s="38">
        <f t="shared" si="77"/>
        <v>6524.4</v>
      </c>
      <c r="T236" s="38"/>
      <c r="U236" s="38">
        <f t="shared" si="71"/>
        <v>6524.4</v>
      </c>
      <c r="V236" s="38"/>
      <c r="W236" s="38"/>
      <c r="X236" s="38"/>
      <c r="Y236" s="60"/>
    </row>
    <row r="237" s="1" customFormat="1" spans="1:25">
      <c r="A237" s="19">
        <v>234</v>
      </c>
      <c r="B237" s="20" t="s">
        <v>320</v>
      </c>
      <c r="C237" s="24" t="s">
        <v>524</v>
      </c>
      <c r="D237" s="24" t="s">
        <v>30</v>
      </c>
      <c r="E237" s="24">
        <v>39</v>
      </c>
      <c r="F237" s="22" t="s">
        <v>525</v>
      </c>
      <c r="G237" s="23" t="s">
        <v>461</v>
      </c>
      <c r="H237" s="23">
        <v>1120</v>
      </c>
      <c r="I237" s="23">
        <v>2</v>
      </c>
      <c r="J237" s="23">
        <v>1</v>
      </c>
      <c r="K237" s="23">
        <v>105</v>
      </c>
      <c r="L237" s="36">
        <f t="shared" si="72"/>
        <v>2240</v>
      </c>
      <c r="M237" s="35">
        <v>3</v>
      </c>
      <c r="N237" s="35">
        <v>315</v>
      </c>
      <c r="O237" s="36">
        <f t="shared" si="73"/>
        <v>3360</v>
      </c>
      <c r="P237" s="38">
        <f t="shared" si="85"/>
        <v>4648.96</v>
      </c>
      <c r="Q237" s="36">
        <f t="shared" si="87"/>
        <v>1669.04</v>
      </c>
      <c r="R237" s="36">
        <f t="shared" si="86"/>
        <v>206.4</v>
      </c>
      <c r="S237" s="38">
        <f t="shared" si="77"/>
        <v>6524.4</v>
      </c>
      <c r="T237" s="38"/>
      <c r="U237" s="38">
        <f t="shared" si="71"/>
        <v>6524.4</v>
      </c>
      <c r="V237" s="38"/>
      <c r="W237" s="38"/>
      <c r="X237" s="38"/>
      <c r="Y237" s="60"/>
    </row>
    <row r="238" s="1" customFormat="1" spans="1:25">
      <c r="A238" s="19">
        <v>235</v>
      </c>
      <c r="B238" s="20" t="s">
        <v>320</v>
      </c>
      <c r="C238" s="22" t="s">
        <v>526</v>
      </c>
      <c r="D238" s="22" t="s">
        <v>35</v>
      </c>
      <c r="E238" s="37">
        <v>50</v>
      </c>
      <c r="F238" s="22" t="s">
        <v>122</v>
      </c>
      <c r="G238" s="23" t="s">
        <v>461</v>
      </c>
      <c r="H238" s="23"/>
      <c r="I238" s="23"/>
      <c r="J238" s="23"/>
      <c r="K238" s="23"/>
      <c r="L238" s="36"/>
      <c r="M238" s="35"/>
      <c r="N238" s="35"/>
      <c r="O238" s="36"/>
      <c r="P238" s="38">
        <v>535.97</v>
      </c>
      <c r="Q238" s="36">
        <v>208.63</v>
      </c>
      <c r="R238" s="36">
        <v>25.8</v>
      </c>
      <c r="S238" s="38">
        <v>0</v>
      </c>
      <c r="T238" s="38">
        <f>U238</f>
        <v>770.4</v>
      </c>
      <c r="U238" s="38">
        <f t="shared" si="71"/>
        <v>770.4</v>
      </c>
      <c r="V238" s="38"/>
      <c r="W238" s="38"/>
      <c r="X238" s="38"/>
      <c r="Y238" s="60" t="s">
        <v>527</v>
      </c>
    </row>
    <row r="239" s="1" customFormat="1" spans="1:25">
      <c r="A239" s="19">
        <v>236</v>
      </c>
      <c r="B239" s="23" t="s">
        <v>528</v>
      </c>
      <c r="C239" s="24" t="s">
        <v>529</v>
      </c>
      <c r="D239" s="24" t="s">
        <v>35</v>
      </c>
      <c r="E239" s="24">
        <v>43</v>
      </c>
      <c r="F239" s="22" t="s">
        <v>530</v>
      </c>
      <c r="G239" s="23" t="s">
        <v>528</v>
      </c>
      <c r="H239" s="23">
        <v>1120</v>
      </c>
      <c r="I239" s="23">
        <v>2</v>
      </c>
      <c r="J239" s="23">
        <v>1</v>
      </c>
      <c r="K239" s="23">
        <v>105</v>
      </c>
      <c r="L239" s="36">
        <f>H239*2</f>
        <v>2240</v>
      </c>
      <c r="M239" s="35">
        <v>3</v>
      </c>
      <c r="N239" s="35">
        <v>315</v>
      </c>
      <c r="O239" s="36">
        <f>H239*3</f>
        <v>3360</v>
      </c>
      <c r="P239" s="38">
        <f>581.12*8</f>
        <v>4648.96</v>
      </c>
      <c r="Q239" s="36">
        <f>208.63*8</f>
        <v>1669.04</v>
      </c>
      <c r="R239" s="36">
        <f>25.8*8</f>
        <v>206.4</v>
      </c>
      <c r="S239" s="38">
        <f>U239/8*8</f>
        <v>6524.4</v>
      </c>
      <c r="T239" s="38"/>
      <c r="U239" s="38">
        <f t="shared" si="71"/>
        <v>6524.4</v>
      </c>
      <c r="V239" s="38">
        <f>SUM(S239:S251)</f>
        <v>42408.6</v>
      </c>
      <c r="W239" s="38">
        <f>SUM(T239:T251)</f>
        <v>42408.6</v>
      </c>
      <c r="X239" s="38">
        <f>SUM(U239:U251)</f>
        <v>84817.2</v>
      </c>
      <c r="Y239" s="60"/>
    </row>
    <row r="240" s="1" customFormat="1" spans="1:25">
      <c r="A240" s="19">
        <v>237</v>
      </c>
      <c r="B240" s="20" t="s">
        <v>528</v>
      </c>
      <c r="C240" s="24" t="s">
        <v>531</v>
      </c>
      <c r="D240" s="24" t="s">
        <v>35</v>
      </c>
      <c r="E240" s="24">
        <v>40</v>
      </c>
      <c r="F240" s="22" t="s">
        <v>381</v>
      </c>
      <c r="G240" s="23" t="s">
        <v>528</v>
      </c>
      <c r="H240" s="23">
        <v>1120</v>
      </c>
      <c r="I240" s="23">
        <v>5</v>
      </c>
      <c r="J240" s="23">
        <v>4</v>
      </c>
      <c r="K240" s="23">
        <v>420</v>
      </c>
      <c r="L240" s="36">
        <f>H240*5</f>
        <v>5600</v>
      </c>
      <c r="M240" s="35">
        <v>0</v>
      </c>
      <c r="N240" s="35">
        <v>0</v>
      </c>
      <c r="O240" s="36">
        <v>0</v>
      </c>
      <c r="P240" s="38">
        <f t="shared" ref="P240:P254" si="88">581.12*8</f>
        <v>4648.96</v>
      </c>
      <c r="Q240" s="36">
        <f t="shared" ref="Q240:Q252" si="89">208.63*8</f>
        <v>1669.04</v>
      </c>
      <c r="R240" s="36">
        <f t="shared" ref="R240:R255" si="90">25.8*8</f>
        <v>206.4</v>
      </c>
      <c r="S240" s="38">
        <v>0</v>
      </c>
      <c r="T240" s="38">
        <f>U240</f>
        <v>6524.4</v>
      </c>
      <c r="U240" s="38">
        <f t="shared" si="71"/>
        <v>6524.4</v>
      </c>
      <c r="V240" s="38"/>
      <c r="W240" s="38"/>
      <c r="X240" s="38"/>
      <c r="Y240" s="60"/>
    </row>
    <row r="241" s="1" customFormat="1" spans="1:25">
      <c r="A241" s="19">
        <v>238</v>
      </c>
      <c r="B241" s="20" t="s">
        <v>528</v>
      </c>
      <c r="C241" s="24" t="s">
        <v>532</v>
      </c>
      <c r="D241" s="24" t="s">
        <v>35</v>
      </c>
      <c r="E241" s="24">
        <v>44</v>
      </c>
      <c r="F241" s="22" t="s">
        <v>533</v>
      </c>
      <c r="G241" s="23" t="s">
        <v>528</v>
      </c>
      <c r="H241" s="23">
        <v>1120</v>
      </c>
      <c r="I241" s="23">
        <v>5</v>
      </c>
      <c r="J241" s="23">
        <v>4</v>
      </c>
      <c r="K241" s="23">
        <v>420</v>
      </c>
      <c r="L241" s="36">
        <f>H241*5</f>
        <v>5600</v>
      </c>
      <c r="M241" s="35">
        <v>0</v>
      </c>
      <c r="N241" s="35">
        <v>0</v>
      </c>
      <c r="O241" s="36">
        <v>0</v>
      </c>
      <c r="P241" s="38">
        <f t="shared" si="88"/>
        <v>4648.96</v>
      </c>
      <c r="Q241" s="36">
        <f t="shared" si="89"/>
        <v>1669.04</v>
      </c>
      <c r="R241" s="36">
        <f t="shared" si="90"/>
        <v>206.4</v>
      </c>
      <c r="S241" s="38">
        <v>0</v>
      </c>
      <c r="T241" s="38">
        <f>U241</f>
        <v>6524.4</v>
      </c>
      <c r="U241" s="38">
        <f t="shared" si="71"/>
        <v>6524.4</v>
      </c>
      <c r="V241" s="38"/>
      <c r="W241" s="38"/>
      <c r="X241" s="38"/>
      <c r="Y241" s="60"/>
    </row>
    <row r="242" s="1" customFormat="1" spans="1:25">
      <c r="A242" s="19">
        <v>239</v>
      </c>
      <c r="B242" s="20" t="s">
        <v>528</v>
      </c>
      <c r="C242" s="24" t="s">
        <v>534</v>
      </c>
      <c r="D242" s="24" t="s">
        <v>35</v>
      </c>
      <c r="E242" s="24">
        <v>40</v>
      </c>
      <c r="F242" s="22" t="s">
        <v>535</v>
      </c>
      <c r="G242" s="23" t="s">
        <v>528</v>
      </c>
      <c r="H242" s="23">
        <v>480</v>
      </c>
      <c r="I242" s="23">
        <v>5</v>
      </c>
      <c r="J242" s="23">
        <v>4</v>
      </c>
      <c r="K242" s="23">
        <v>180</v>
      </c>
      <c r="L242" s="36">
        <f>H242*5</f>
        <v>2400</v>
      </c>
      <c r="M242" s="35">
        <v>0</v>
      </c>
      <c r="N242" s="35">
        <v>0</v>
      </c>
      <c r="O242" s="36">
        <v>0</v>
      </c>
      <c r="P242" s="38">
        <f t="shared" si="88"/>
        <v>4648.96</v>
      </c>
      <c r="Q242" s="36">
        <f t="shared" si="89"/>
        <v>1669.04</v>
      </c>
      <c r="R242" s="36">
        <f t="shared" si="90"/>
        <v>206.4</v>
      </c>
      <c r="S242" s="38">
        <f>U242/8*4</f>
        <v>3262.2</v>
      </c>
      <c r="T242" s="38">
        <f>U242/8*4</f>
        <v>3262.2</v>
      </c>
      <c r="U242" s="38">
        <f t="shared" si="71"/>
        <v>6524.4</v>
      </c>
      <c r="V242" s="38"/>
      <c r="W242" s="38"/>
      <c r="X242" s="38"/>
      <c r="Y242" s="60"/>
    </row>
    <row r="243" s="1" customFormat="1" spans="1:25">
      <c r="A243" s="19">
        <v>240</v>
      </c>
      <c r="B243" s="20" t="s">
        <v>528</v>
      </c>
      <c r="C243" s="24" t="s">
        <v>536</v>
      </c>
      <c r="D243" s="24" t="s">
        <v>35</v>
      </c>
      <c r="E243" s="24">
        <v>49</v>
      </c>
      <c r="F243" s="26" t="s">
        <v>537</v>
      </c>
      <c r="G243" s="23" t="s">
        <v>528</v>
      </c>
      <c r="H243" s="23">
        <v>480</v>
      </c>
      <c r="I243" s="23">
        <v>2</v>
      </c>
      <c r="J243" s="23">
        <v>1</v>
      </c>
      <c r="K243" s="23">
        <v>45</v>
      </c>
      <c r="L243" s="36">
        <f>H243*2</f>
        <v>960</v>
      </c>
      <c r="M243" s="35">
        <v>3</v>
      </c>
      <c r="N243" s="35">
        <v>135</v>
      </c>
      <c r="O243" s="36">
        <f>H243*3</f>
        <v>1440</v>
      </c>
      <c r="P243" s="38">
        <f t="shared" si="88"/>
        <v>4648.96</v>
      </c>
      <c r="Q243" s="36">
        <f t="shared" si="89"/>
        <v>1669.04</v>
      </c>
      <c r="R243" s="36">
        <f t="shared" si="90"/>
        <v>206.4</v>
      </c>
      <c r="S243" s="38">
        <f>U243/8*8</f>
        <v>6524.4</v>
      </c>
      <c r="T243" s="38"/>
      <c r="U243" s="38">
        <f t="shared" si="71"/>
        <v>6524.4</v>
      </c>
      <c r="V243" s="38"/>
      <c r="W243" s="38"/>
      <c r="X243" s="38"/>
      <c r="Y243" s="60"/>
    </row>
    <row r="244" s="1" customFormat="1" spans="1:25">
      <c r="A244" s="19">
        <v>241</v>
      </c>
      <c r="B244" s="20" t="s">
        <v>528</v>
      </c>
      <c r="C244" s="24" t="s">
        <v>538</v>
      </c>
      <c r="D244" s="24" t="s">
        <v>35</v>
      </c>
      <c r="E244" s="24">
        <v>38</v>
      </c>
      <c r="F244" s="22" t="s">
        <v>539</v>
      </c>
      <c r="G244" s="23" t="s">
        <v>528</v>
      </c>
      <c r="H244" s="23">
        <v>1120</v>
      </c>
      <c r="I244" s="23">
        <v>5</v>
      </c>
      <c r="J244" s="23">
        <v>4</v>
      </c>
      <c r="K244" s="23">
        <v>420</v>
      </c>
      <c r="L244" s="36">
        <f>H244*5</f>
        <v>5600</v>
      </c>
      <c r="M244" s="35">
        <v>0</v>
      </c>
      <c r="N244" s="35">
        <v>0</v>
      </c>
      <c r="O244" s="36">
        <v>0</v>
      </c>
      <c r="P244" s="38">
        <f t="shared" si="88"/>
        <v>4648.96</v>
      </c>
      <c r="Q244" s="36">
        <f t="shared" si="89"/>
        <v>1669.04</v>
      </c>
      <c r="R244" s="36">
        <f t="shared" si="90"/>
        <v>206.4</v>
      </c>
      <c r="S244" s="38">
        <v>0</v>
      </c>
      <c r="T244" s="38">
        <f>U244</f>
        <v>6524.4</v>
      </c>
      <c r="U244" s="38">
        <f t="shared" si="71"/>
        <v>6524.4</v>
      </c>
      <c r="V244" s="38"/>
      <c r="W244" s="38"/>
      <c r="X244" s="38"/>
      <c r="Y244" s="60"/>
    </row>
    <row r="245" s="1" customFormat="1" spans="1:25">
      <c r="A245" s="19">
        <v>242</v>
      </c>
      <c r="B245" s="20" t="s">
        <v>528</v>
      </c>
      <c r="C245" s="24" t="s">
        <v>540</v>
      </c>
      <c r="D245" s="24" t="s">
        <v>35</v>
      </c>
      <c r="E245" s="24">
        <v>49</v>
      </c>
      <c r="F245" s="27" t="s">
        <v>541</v>
      </c>
      <c r="G245" s="23" t="s">
        <v>528</v>
      </c>
      <c r="H245" s="23">
        <v>480</v>
      </c>
      <c r="I245" s="23">
        <v>5</v>
      </c>
      <c r="J245" s="23">
        <v>4</v>
      </c>
      <c r="K245" s="23">
        <v>480</v>
      </c>
      <c r="L245" s="36">
        <f>H245*5</f>
        <v>2400</v>
      </c>
      <c r="M245" s="35">
        <v>0</v>
      </c>
      <c r="N245" s="35">
        <v>0</v>
      </c>
      <c r="O245" s="36">
        <v>0</v>
      </c>
      <c r="P245" s="38">
        <f t="shared" si="88"/>
        <v>4648.96</v>
      </c>
      <c r="Q245" s="36">
        <f t="shared" si="89"/>
        <v>1669.04</v>
      </c>
      <c r="R245" s="36">
        <f t="shared" si="90"/>
        <v>206.4</v>
      </c>
      <c r="S245" s="38">
        <v>0</v>
      </c>
      <c r="T245" s="38">
        <f>U245</f>
        <v>6524.4</v>
      </c>
      <c r="U245" s="38">
        <f t="shared" si="71"/>
        <v>6524.4</v>
      </c>
      <c r="V245" s="38"/>
      <c r="W245" s="38"/>
      <c r="X245" s="38"/>
      <c r="Y245" s="60"/>
    </row>
    <row r="246" s="1" customFormat="1" spans="1:25">
      <c r="A246" s="19">
        <v>243</v>
      </c>
      <c r="B246" s="20" t="s">
        <v>528</v>
      </c>
      <c r="C246" s="24" t="s">
        <v>542</v>
      </c>
      <c r="D246" s="24" t="s">
        <v>35</v>
      </c>
      <c r="E246" s="24">
        <v>48</v>
      </c>
      <c r="F246" s="22" t="s">
        <v>54</v>
      </c>
      <c r="G246" s="23" t="s">
        <v>528</v>
      </c>
      <c r="H246" s="23">
        <v>480</v>
      </c>
      <c r="I246" s="23">
        <v>5</v>
      </c>
      <c r="J246" s="23">
        <v>4</v>
      </c>
      <c r="K246" s="23">
        <v>480</v>
      </c>
      <c r="L246" s="36">
        <f>H246*5</f>
        <v>2400</v>
      </c>
      <c r="M246" s="35">
        <v>0</v>
      </c>
      <c r="N246" s="35">
        <v>0</v>
      </c>
      <c r="O246" s="36">
        <v>0</v>
      </c>
      <c r="P246" s="38">
        <f t="shared" si="88"/>
        <v>4648.96</v>
      </c>
      <c r="Q246" s="36">
        <f t="shared" si="89"/>
        <v>1669.04</v>
      </c>
      <c r="R246" s="36">
        <f t="shared" si="90"/>
        <v>206.4</v>
      </c>
      <c r="S246" s="38">
        <v>0</v>
      </c>
      <c r="T246" s="38">
        <f>U246</f>
        <v>6524.4</v>
      </c>
      <c r="U246" s="38">
        <f t="shared" si="71"/>
        <v>6524.4</v>
      </c>
      <c r="V246" s="38"/>
      <c r="W246" s="38"/>
      <c r="X246" s="38"/>
      <c r="Y246" s="60"/>
    </row>
    <row r="247" s="1" customFormat="1" spans="1:25">
      <c r="A247" s="19">
        <v>244</v>
      </c>
      <c r="B247" s="20" t="s">
        <v>528</v>
      </c>
      <c r="C247" s="24" t="s">
        <v>543</v>
      </c>
      <c r="D247" s="24" t="s">
        <v>30</v>
      </c>
      <c r="E247" s="24">
        <v>56</v>
      </c>
      <c r="F247" s="22" t="s">
        <v>544</v>
      </c>
      <c r="G247" s="23" t="s">
        <v>528</v>
      </c>
      <c r="H247" s="23">
        <v>1120</v>
      </c>
      <c r="I247" s="23">
        <v>2</v>
      </c>
      <c r="J247" s="23">
        <v>1</v>
      </c>
      <c r="K247" s="23">
        <v>105</v>
      </c>
      <c r="L247" s="36">
        <f>H247*2</f>
        <v>2240</v>
      </c>
      <c r="M247" s="35">
        <v>3</v>
      </c>
      <c r="N247" s="35">
        <v>315</v>
      </c>
      <c r="O247" s="36">
        <f>H247*3</f>
        <v>3360</v>
      </c>
      <c r="P247" s="38">
        <f t="shared" si="88"/>
        <v>4648.96</v>
      </c>
      <c r="Q247" s="36">
        <f t="shared" si="89"/>
        <v>1669.04</v>
      </c>
      <c r="R247" s="36">
        <f t="shared" si="90"/>
        <v>206.4</v>
      </c>
      <c r="S247" s="38">
        <f>U247/8*8</f>
        <v>6524.4</v>
      </c>
      <c r="T247" s="38"/>
      <c r="U247" s="38">
        <f t="shared" si="71"/>
        <v>6524.4</v>
      </c>
      <c r="V247" s="38"/>
      <c r="W247" s="38"/>
      <c r="X247" s="38"/>
      <c r="Y247" s="60"/>
    </row>
    <row r="248" s="1" customFormat="1" spans="1:25">
      <c r="A248" s="19">
        <v>245</v>
      </c>
      <c r="B248" s="20" t="s">
        <v>528</v>
      </c>
      <c r="C248" s="24" t="s">
        <v>545</v>
      </c>
      <c r="D248" s="24" t="s">
        <v>35</v>
      </c>
      <c r="E248" s="24">
        <v>33</v>
      </c>
      <c r="F248" s="22" t="s">
        <v>546</v>
      </c>
      <c r="G248" s="23" t="s">
        <v>528</v>
      </c>
      <c r="H248" s="23">
        <v>1120</v>
      </c>
      <c r="I248" s="25">
        <v>3</v>
      </c>
      <c r="J248" s="25">
        <v>2</v>
      </c>
      <c r="K248" s="23">
        <v>210</v>
      </c>
      <c r="L248" s="36">
        <f>H248*3</f>
        <v>3360</v>
      </c>
      <c r="M248" s="35">
        <v>2</v>
      </c>
      <c r="N248" s="35">
        <v>210</v>
      </c>
      <c r="O248" s="36">
        <f>H248*2</f>
        <v>2240</v>
      </c>
      <c r="P248" s="38">
        <f t="shared" si="88"/>
        <v>4648.96</v>
      </c>
      <c r="Q248" s="36">
        <f t="shared" si="89"/>
        <v>1669.04</v>
      </c>
      <c r="R248" s="36">
        <f t="shared" si="90"/>
        <v>206.4</v>
      </c>
      <c r="S248" s="38">
        <f>U248/8*8</f>
        <v>6524.4</v>
      </c>
      <c r="T248" s="38"/>
      <c r="U248" s="38">
        <f t="shared" si="71"/>
        <v>6524.4</v>
      </c>
      <c r="V248" s="38"/>
      <c r="W248" s="38"/>
      <c r="X248" s="38"/>
      <c r="Y248" s="60"/>
    </row>
    <row r="249" s="1" customFormat="1" spans="1:25">
      <c r="A249" s="19">
        <v>246</v>
      </c>
      <c r="B249" s="20" t="s">
        <v>528</v>
      </c>
      <c r="C249" s="24" t="s">
        <v>547</v>
      </c>
      <c r="D249" s="24" t="s">
        <v>30</v>
      </c>
      <c r="E249" s="24">
        <v>37</v>
      </c>
      <c r="F249" s="22" t="s">
        <v>178</v>
      </c>
      <c r="G249" s="23" t="s">
        <v>528</v>
      </c>
      <c r="H249" s="23">
        <v>1120</v>
      </c>
      <c r="I249" s="25">
        <v>3</v>
      </c>
      <c r="J249" s="25">
        <v>2</v>
      </c>
      <c r="K249" s="23">
        <v>210</v>
      </c>
      <c r="L249" s="36">
        <f>H249*3</f>
        <v>3360</v>
      </c>
      <c r="M249" s="35">
        <v>2</v>
      </c>
      <c r="N249" s="35">
        <v>210</v>
      </c>
      <c r="O249" s="36">
        <f>H249*2</f>
        <v>2240</v>
      </c>
      <c r="P249" s="38">
        <f t="shared" si="88"/>
        <v>4648.96</v>
      </c>
      <c r="Q249" s="36">
        <f t="shared" si="89"/>
        <v>1669.04</v>
      </c>
      <c r="R249" s="36">
        <f t="shared" si="90"/>
        <v>206.4</v>
      </c>
      <c r="S249" s="38">
        <f>U249/8*8</f>
        <v>6524.4</v>
      </c>
      <c r="T249" s="38"/>
      <c r="U249" s="38">
        <f t="shared" si="71"/>
        <v>6524.4</v>
      </c>
      <c r="V249" s="38"/>
      <c r="W249" s="38"/>
      <c r="X249" s="38"/>
      <c r="Y249" s="60"/>
    </row>
    <row r="250" s="1" customFormat="1" spans="1:25">
      <c r="A250" s="19">
        <v>247</v>
      </c>
      <c r="B250" s="20" t="s">
        <v>528</v>
      </c>
      <c r="C250" s="24" t="s">
        <v>548</v>
      </c>
      <c r="D250" s="24" t="s">
        <v>35</v>
      </c>
      <c r="E250" s="24">
        <v>37</v>
      </c>
      <c r="F250" s="22" t="s">
        <v>549</v>
      </c>
      <c r="G250" s="23" t="s">
        <v>528</v>
      </c>
      <c r="H250" s="23">
        <v>1120</v>
      </c>
      <c r="I250" s="23">
        <v>2</v>
      </c>
      <c r="J250" s="23">
        <v>1</v>
      </c>
      <c r="K250" s="23">
        <v>105</v>
      </c>
      <c r="L250" s="36">
        <f>H250*2</f>
        <v>2240</v>
      </c>
      <c r="M250" s="35">
        <v>3</v>
      </c>
      <c r="N250" s="35">
        <v>315</v>
      </c>
      <c r="O250" s="36">
        <f>H250*3</f>
        <v>3360</v>
      </c>
      <c r="P250" s="38">
        <f t="shared" si="88"/>
        <v>4648.96</v>
      </c>
      <c r="Q250" s="36">
        <f t="shared" si="89"/>
        <v>1669.04</v>
      </c>
      <c r="R250" s="36">
        <f t="shared" si="90"/>
        <v>206.4</v>
      </c>
      <c r="S250" s="38">
        <f>U250/8*8</f>
        <v>6524.4</v>
      </c>
      <c r="T250" s="38"/>
      <c r="U250" s="38">
        <f t="shared" si="71"/>
        <v>6524.4</v>
      </c>
      <c r="V250" s="38"/>
      <c r="W250" s="38"/>
      <c r="X250" s="38"/>
      <c r="Y250" s="60"/>
    </row>
    <row r="251" s="1" customFormat="1" spans="1:25">
      <c r="A251" s="19">
        <v>248</v>
      </c>
      <c r="B251" s="20" t="s">
        <v>528</v>
      </c>
      <c r="C251" s="24" t="s">
        <v>550</v>
      </c>
      <c r="D251" s="24" t="s">
        <v>35</v>
      </c>
      <c r="E251" s="24">
        <v>48</v>
      </c>
      <c r="F251" s="22" t="s">
        <v>551</v>
      </c>
      <c r="G251" s="23" t="s">
        <v>528</v>
      </c>
      <c r="H251" s="23">
        <v>1120</v>
      </c>
      <c r="I251" s="23">
        <v>5</v>
      </c>
      <c r="J251" s="23">
        <v>4</v>
      </c>
      <c r="K251" s="23">
        <v>420</v>
      </c>
      <c r="L251" s="36">
        <f>H251*5</f>
        <v>5600</v>
      </c>
      <c r="M251" s="35">
        <v>0</v>
      </c>
      <c r="N251" s="35">
        <v>0</v>
      </c>
      <c r="O251" s="36">
        <v>0</v>
      </c>
      <c r="P251" s="38">
        <f t="shared" si="88"/>
        <v>4648.96</v>
      </c>
      <c r="Q251" s="36">
        <f t="shared" si="89"/>
        <v>1669.04</v>
      </c>
      <c r="R251" s="36">
        <f t="shared" si="90"/>
        <v>206.4</v>
      </c>
      <c r="S251" s="38">
        <v>0</v>
      </c>
      <c r="T251" s="38">
        <f>U251</f>
        <v>6524.4</v>
      </c>
      <c r="U251" s="38">
        <f t="shared" si="71"/>
        <v>6524.4</v>
      </c>
      <c r="V251" s="38"/>
      <c r="W251" s="38"/>
      <c r="X251" s="38"/>
      <c r="Y251" s="60"/>
    </row>
    <row r="252" s="1" customFormat="1" spans="1:25">
      <c r="A252" s="19">
        <v>249</v>
      </c>
      <c r="B252" s="20" t="s">
        <v>552</v>
      </c>
      <c r="C252" s="24" t="s">
        <v>553</v>
      </c>
      <c r="D252" s="24" t="s">
        <v>35</v>
      </c>
      <c r="E252" s="24">
        <v>38</v>
      </c>
      <c r="F252" s="22" t="s">
        <v>554</v>
      </c>
      <c r="G252" s="23" t="s">
        <v>552</v>
      </c>
      <c r="H252" s="23">
        <v>480</v>
      </c>
      <c r="I252" s="23">
        <v>2</v>
      </c>
      <c r="J252" s="23">
        <v>1</v>
      </c>
      <c r="K252" s="23">
        <v>45</v>
      </c>
      <c r="L252" s="36">
        <f>H252*2</f>
        <v>960</v>
      </c>
      <c r="M252" s="35">
        <v>3</v>
      </c>
      <c r="N252" s="35">
        <v>135</v>
      </c>
      <c r="O252" s="36">
        <f>H252*3</f>
        <v>1440</v>
      </c>
      <c r="P252" s="38">
        <f t="shared" si="88"/>
        <v>4648.96</v>
      </c>
      <c r="Q252" s="36">
        <f t="shared" si="89"/>
        <v>1669.04</v>
      </c>
      <c r="R252" s="36">
        <f t="shared" si="90"/>
        <v>206.4</v>
      </c>
      <c r="S252" s="38">
        <f>U252/8*8</f>
        <v>6524.4</v>
      </c>
      <c r="T252" s="38"/>
      <c r="U252" s="38">
        <f t="shared" si="71"/>
        <v>6524.4</v>
      </c>
      <c r="V252" s="38">
        <f>SUM(S252:S253)</f>
        <v>13048.8</v>
      </c>
      <c r="W252" s="38">
        <f>SUM(T252:T253)</f>
        <v>0</v>
      </c>
      <c r="X252" s="38">
        <f>SUM(U252:U253)</f>
        <v>13048.8</v>
      </c>
      <c r="Y252" s="60"/>
    </row>
    <row r="253" s="1" customFormat="1" spans="1:25">
      <c r="A253" s="19">
        <v>250</v>
      </c>
      <c r="B253" s="20" t="s">
        <v>552</v>
      </c>
      <c r="C253" s="24" t="s">
        <v>555</v>
      </c>
      <c r="D253" s="24" t="s">
        <v>35</v>
      </c>
      <c r="E253" s="24">
        <v>43</v>
      </c>
      <c r="F253" s="22" t="s">
        <v>428</v>
      </c>
      <c r="G253" s="23" t="s">
        <v>552</v>
      </c>
      <c r="H253" s="23">
        <v>480</v>
      </c>
      <c r="I253" s="23">
        <v>2</v>
      </c>
      <c r="J253" s="23">
        <v>1</v>
      </c>
      <c r="K253" s="23">
        <v>45</v>
      </c>
      <c r="L253" s="36">
        <f>H253*2</f>
        <v>960</v>
      </c>
      <c r="M253" s="35">
        <v>3</v>
      </c>
      <c r="N253" s="35">
        <v>135</v>
      </c>
      <c r="O253" s="36">
        <f>H253*3</f>
        <v>1440</v>
      </c>
      <c r="P253" s="38">
        <f t="shared" si="88"/>
        <v>4648.96</v>
      </c>
      <c r="Q253" s="36">
        <f t="shared" ref="Q253:Q269" si="91">208.63*8</f>
        <v>1669.04</v>
      </c>
      <c r="R253" s="36">
        <f t="shared" si="90"/>
        <v>206.4</v>
      </c>
      <c r="S253" s="38">
        <f>U253/8*8</f>
        <v>6524.4</v>
      </c>
      <c r="T253" s="38"/>
      <c r="U253" s="38">
        <f t="shared" si="71"/>
        <v>6524.4</v>
      </c>
      <c r="V253" s="38"/>
      <c r="W253" s="38"/>
      <c r="X253" s="38"/>
      <c r="Y253" s="60"/>
    </row>
    <row r="254" s="1" customFormat="1" spans="1:25">
      <c r="A254" s="19">
        <v>251</v>
      </c>
      <c r="B254" s="20" t="s">
        <v>556</v>
      </c>
      <c r="C254" s="24" t="s">
        <v>557</v>
      </c>
      <c r="D254" s="24" t="s">
        <v>30</v>
      </c>
      <c r="E254" s="24">
        <v>28</v>
      </c>
      <c r="F254" s="22" t="s">
        <v>558</v>
      </c>
      <c r="G254" s="23" t="s">
        <v>556</v>
      </c>
      <c r="H254" s="23">
        <v>480</v>
      </c>
      <c r="I254" s="23">
        <v>5</v>
      </c>
      <c r="J254" s="23">
        <v>4</v>
      </c>
      <c r="K254" s="23">
        <v>480</v>
      </c>
      <c r="L254" s="36">
        <f t="shared" ref="L254:L260" si="92">H254*5</f>
        <v>2400</v>
      </c>
      <c r="M254" s="35">
        <v>0</v>
      </c>
      <c r="N254" s="35">
        <v>0</v>
      </c>
      <c r="O254" s="36">
        <v>0</v>
      </c>
      <c r="P254" s="38">
        <f t="shared" si="88"/>
        <v>4648.96</v>
      </c>
      <c r="Q254" s="36">
        <f t="shared" si="91"/>
        <v>1669.04</v>
      </c>
      <c r="R254" s="36">
        <f t="shared" si="90"/>
        <v>206.4</v>
      </c>
      <c r="S254" s="38">
        <v>0</v>
      </c>
      <c r="T254" s="38">
        <f t="shared" ref="T254:T260" si="93">U254</f>
        <v>6524.4</v>
      </c>
      <c r="U254" s="38">
        <f t="shared" si="71"/>
        <v>6524.4</v>
      </c>
      <c r="V254" s="38">
        <f>SUM(S254:S260)</f>
        <v>0</v>
      </c>
      <c r="W254" s="38">
        <f>SUM(T254:T260)</f>
        <v>45670.8</v>
      </c>
      <c r="X254" s="38">
        <f>SUM(U254:U260)</f>
        <v>45670.8</v>
      </c>
      <c r="Y254" s="60"/>
    </row>
    <row r="255" s="1" customFormat="1" spans="1:25">
      <c r="A255" s="19">
        <v>252</v>
      </c>
      <c r="B255" s="20" t="s">
        <v>556</v>
      </c>
      <c r="C255" s="24" t="s">
        <v>559</v>
      </c>
      <c r="D255" s="24" t="s">
        <v>35</v>
      </c>
      <c r="E255" s="24">
        <v>41</v>
      </c>
      <c r="F255" s="22" t="s">
        <v>560</v>
      </c>
      <c r="G255" s="23" t="s">
        <v>556</v>
      </c>
      <c r="H255" s="23">
        <v>480</v>
      </c>
      <c r="I255" s="23">
        <v>5</v>
      </c>
      <c r="J255" s="23">
        <v>4</v>
      </c>
      <c r="K255" s="23">
        <v>480</v>
      </c>
      <c r="L255" s="36">
        <f t="shared" si="92"/>
        <v>2400</v>
      </c>
      <c r="M255" s="35">
        <v>0</v>
      </c>
      <c r="N255" s="35">
        <v>0</v>
      </c>
      <c r="O255" s="36">
        <v>0</v>
      </c>
      <c r="P255" s="38">
        <f t="shared" ref="P255:P260" si="94">581.12*8</f>
        <v>4648.96</v>
      </c>
      <c r="Q255" s="36">
        <f t="shared" si="91"/>
        <v>1669.04</v>
      </c>
      <c r="R255" s="36">
        <f t="shared" si="90"/>
        <v>206.4</v>
      </c>
      <c r="S255" s="38">
        <v>0</v>
      </c>
      <c r="T255" s="38">
        <f t="shared" si="93"/>
        <v>6524.4</v>
      </c>
      <c r="U255" s="38">
        <f t="shared" si="71"/>
        <v>6524.4</v>
      </c>
      <c r="V255" s="38"/>
      <c r="W255" s="38"/>
      <c r="X255" s="38"/>
      <c r="Y255" s="60"/>
    </row>
    <row r="256" s="1" customFormat="1" spans="1:25">
      <c r="A256" s="19">
        <v>253</v>
      </c>
      <c r="B256" s="20" t="s">
        <v>556</v>
      </c>
      <c r="C256" s="24" t="s">
        <v>561</v>
      </c>
      <c r="D256" s="24" t="s">
        <v>35</v>
      </c>
      <c r="E256" s="24">
        <v>33</v>
      </c>
      <c r="F256" s="22" t="s">
        <v>562</v>
      </c>
      <c r="G256" s="23" t="s">
        <v>556</v>
      </c>
      <c r="H256" s="23">
        <v>480</v>
      </c>
      <c r="I256" s="23">
        <v>5</v>
      </c>
      <c r="J256" s="23">
        <v>4</v>
      </c>
      <c r="K256" s="23">
        <v>480</v>
      </c>
      <c r="L256" s="36">
        <f t="shared" si="92"/>
        <v>2400</v>
      </c>
      <c r="M256" s="35">
        <v>0</v>
      </c>
      <c r="N256" s="35">
        <v>0</v>
      </c>
      <c r="O256" s="36">
        <v>0</v>
      </c>
      <c r="P256" s="38">
        <f t="shared" si="94"/>
        <v>4648.96</v>
      </c>
      <c r="Q256" s="36">
        <f t="shared" si="91"/>
        <v>1669.04</v>
      </c>
      <c r="R256" s="36">
        <f t="shared" ref="R256:R269" si="95">25.8*8</f>
        <v>206.4</v>
      </c>
      <c r="S256" s="38">
        <v>0</v>
      </c>
      <c r="T256" s="38">
        <f t="shared" si="93"/>
        <v>6524.4</v>
      </c>
      <c r="U256" s="38">
        <f t="shared" ref="U256:U319" si="96">SUM(P256:R256)</f>
        <v>6524.4</v>
      </c>
      <c r="V256" s="38"/>
      <c r="W256" s="38"/>
      <c r="X256" s="38"/>
      <c r="Y256" s="60"/>
    </row>
    <row r="257" s="1" customFormat="1" spans="1:25">
      <c r="A257" s="19">
        <v>254</v>
      </c>
      <c r="B257" s="20" t="s">
        <v>556</v>
      </c>
      <c r="C257" s="24" t="s">
        <v>563</v>
      </c>
      <c r="D257" s="24" t="s">
        <v>35</v>
      </c>
      <c r="E257" s="24">
        <v>37</v>
      </c>
      <c r="F257" s="22" t="s">
        <v>564</v>
      </c>
      <c r="G257" s="23" t="s">
        <v>556</v>
      </c>
      <c r="H257" s="23">
        <v>480</v>
      </c>
      <c r="I257" s="23">
        <v>5</v>
      </c>
      <c r="J257" s="23">
        <v>4</v>
      </c>
      <c r="K257" s="23">
        <v>480</v>
      </c>
      <c r="L257" s="36">
        <f t="shared" si="92"/>
        <v>2400</v>
      </c>
      <c r="M257" s="35">
        <v>0</v>
      </c>
      <c r="N257" s="35">
        <v>0</v>
      </c>
      <c r="O257" s="36">
        <v>0</v>
      </c>
      <c r="P257" s="38">
        <f t="shared" si="94"/>
        <v>4648.96</v>
      </c>
      <c r="Q257" s="36">
        <f t="shared" si="91"/>
        <v>1669.04</v>
      </c>
      <c r="R257" s="36">
        <f t="shared" si="95"/>
        <v>206.4</v>
      </c>
      <c r="S257" s="38">
        <v>0</v>
      </c>
      <c r="T257" s="38">
        <f t="shared" si="93"/>
        <v>6524.4</v>
      </c>
      <c r="U257" s="38">
        <f t="shared" si="96"/>
        <v>6524.4</v>
      </c>
      <c r="V257" s="38"/>
      <c r="W257" s="38"/>
      <c r="X257" s="38"/>
      <c r="Y257" s="60"/>
    </row>
    <row r="258" s="1" customFormat="1" spans="1:25">
      <c r="A258" s="19">
        <v>255</v>
      </c>
      <c r="B258" s="20" t="s">
        <v>556</v>
      </c>
      <c r="C258" s="24" t="s">
        <v>565</v>
      </c>
      <c r="D258" s="24" t="s">
        <v>30</v>
      </c>
      <c r="E258" s="24">
        <v>53</v>
      </c>
      <c r="F258" s="22" t="s">
        <v>566</v>
      </c>
      <c r="G258" s="23" t="s">
        <v>556</v>
      </c>
      <c r="H258" s="23">
        <v>480</v>
      </c>
      <c r="I258" s="23">
        <v>5</v>
      </c>
      <c r="J258" s="23">
        <v>4</v>
      </c>
      <c r="K258" s="23">
        <v>480</v>
      </c>
      <c r="L258" s="36">
        <f t="shared" si="92"/>
        <v>2400</v>
      </c>
      <c r="M258" s="35">
        <v>0</v>
      </c>
      <c r="N258" s="35">
        <v>0</v>
      </c>
      <c r="O258" s="36">
        <v>0</v>
      </c>
      <c r="P258" s="38">
        <f t="shared" si="94"/>
        <v>4648.96</v>
      </c>
      <c r="Q258" s="36">
        <f t="shared" si="91"/>
        <v>1669.04</v>
      </c>
      <c r="R258" s="36">
        <f t="shared" si="95"/>
        <v>206.4</v>
      </c>
      <c r="S258" s="38">
        <v>0</v>
      </c>
      <c r="T258" s="38">
        <f t="shared" si="93"/>
        <v>6524.4</v>
      </c>
      <c r="U258" s="38">
        <f t="shared" si="96"/>
        <v>6524.4</v>
      </c>
      <c r="V258" s="38"/>
      <c r="W258" s="38"/>
      <c r="X258" s="38"/>
      <c r="Y258" s="60"/>
    </row>
    <row r="259" s="1" customFormat="1" spans="1:25">
      <c r="A259" s="19">
        <v>256</v>
      </c>
      <c r="B259" s="20" t="s">
        <v>556</v>
      </c>
      <c r="C259" s="24" t="s">
        <v>567</v>
      </c>
      <c r="D259" s="24" t="s">
        <v>30</v>
      </c>
      <c r="E259" s="24">
        <v>42</v>
      </c>
      <c r="F259" s="22" t="s">
        <v>165</v>
      </c>
      <c r="G259" s="23" t="s">
        <v>556</v>
      </c>
      <c r="H259" s="23">
        <v>480</v>
      </c>
      <c r="I259" s="23">
        <v>5</v>
      </c>
      <c r="J259" s="23">
        <v>4</v>
      </c>
      <c r="K259" s="23">
        <v>480</v>
      </c>
      <c r="L259" s="36">
        <f t="shared" si="92"/>
        <v>2400</v>
      </c>
      <c r="M259" s="35">
        <v>0</v>
      </c>
      <c r="N259" s="35">
        <v>0</v>
      </c>
      <c r="O259" s="36">
        <v>0</v>
      </c>
      <c r="P259" s="38">
        <f t="shared" si="94"/>
        <v>4648.96</v>
      </c>
      <c r="Q259" s="36">
        <f t="shared" si="91"/>
        <v>1669.04</v>
      </c>
      <c r="R259" s="36">
        <f t="shared" si="95"/>
        <v>206.4</v>
      </c>
      <c r="S259" s="38">
        <v>0</v>
      </c>
      <c r="T259" s="38">
        <f t="shared" si="93"/>
        <v>6524.4</v>
      </c>
      <c r="U259" s="38">
        <f t="shared" si="96"/>
        <v>6524.4</v>
      </c>
      <c r="V259" s="38"/>
      <c r="W259" s="38"/>
      <c r="X259" s="38"/>
      <c r="Y259" s="60"/>
    </row>
    <row r="260" s="1" customFormat="1" spans="1:25">
      <c r="A260" s="19">
        <v>257</v>
      </c>
      <c r="B260" s="20" t="s">
        <v>568</v>
      </c>
      <c r="C260" s="24" t="s">
        <v>569</v>
      </c>
      <c r="D260" s="24" t="s">
        <v>30</v>
      </c>
      <c r="E260" s="24">
        <v>28</v>
      </c>
      <c r="F260" s="22" t="s">
        <v>52</v>
      </c>
      <c r="G260" s="23" t="s">
        <v>556</v>
      </c>
      <c r="H260" s="23">
        <v>480</v>
      </c>
      <c r="I260" s="23">
        <v>5</v>
      </c>
      <c r="J260" s="23">
        <v>4</v>
      </c>
      <c r="K260" s="23">
        <v>480</v>
      </c>
      <c r="L260" s="36">
        <f t="shared" si="92"/>
        <v>2400</v>
      </c>
      <c r="M260" s="35">
        <v>0</v>
      </c>
      <c r="N260" s="35">
        <v>0</v>
      </c>
      <c r="O260" s="36">
        <v>0</v>
      </c>
      <c r="P260" s="38">
        <f t="shared" si="94"/>
        <v>4648.96</v>
      </c>
      <c r="Q260" s="36">
        <f t="shared" si="91"/>
        <v>1669.04</v>
      </c>
      <c r="R260" s="36">
        <f t="shared" si="95"/>
        <v>206.4</v>
      </c>
      <c r="S260" s="38">
        <v>0</v>
      </c>
      <c r="T260" s="38">
        <f t="shared" si="93"/>
        <v>6524.4</v>
      </c>
      <c r="U260" s="38">
        <f t="shared" si="96"/>
        <v>6524.4</v>
      </c>
      <c r="V260" s="38"/>
      <c r="W260" s="38"/>
      <c r="X260" s="38"/>
      <c r="Y260" s="60"/>
    </row>
    <row r="261" s="1" customFormat="1" spans="1:25">
      <c r="A261" s="19">
        <v>258</v>
      </c>
      <c r="B261" s="20" t="s">
        <v>556</v>
      </c>
      <c r="C261" s="24" t="s">
        <v>570</v>
      </c>
      <c r="D261" s="24" t="s">
        <v>30</v>
      </c>
      <c r="E261" s="24">
        <v>49</v>
      </c>
      <c r="F261" s="26" t="s">
        <v>373</v>
      </c>
      <c r="G261" s="23" t="s">
        <v>571</v>
      </c>
      <c r="H261" s="23">
        <v>480</v>
      </c>
      <c r="I261" s="23">
        <v>3</v>
      </c>
      <c r="J261" s="23">
        <v>2</v>
      </c>
      <c r="K261" s="23">
        <v>90</v>
      </c>
      <c r="L261" s="39">
        <f>H261*3</f>
        <v>1440</v>
      </c>
      <c r="M261" s="35">
        <v>2</v>
      </c>
      <c r="N261" s="35">
        <v>90</v>
      </c>
      <c r="O261" s="23">
        <f>H261*2</f>
        <v>960</v>
      </c>
      <c r="P261" s="38">
        <f t="shared" ref="P261:P263" si="97">581.12*8</f>
        <v>4648.96</v>
      </c>
      <c r="Q261" s="36">
        <f t="shared" si="91"/>
        <v>1669.04</v>
      </c>
      <c r="R261" s="36">
        <f t="shared" si="95"/>
        <v>206.4</v>
      </c>
      <c r="S261" s="38">
        <f>U261/8*7</f>
        <v>5708.85</v>
      </c>
      <c r="T261" s="38">
        <f>U261/8</f>
        <v>815.55</v>
      </c>
      <c r="U261" s="38">
        <f t="shared" si="96"/>
        <v>6524.4</v>
      </c>
      <c r="V261" s="38">
        <f>S261</f>
        <v>5708.85</v>
      </c>
      <c r="W261" s="38">
        <f>T261</f>
        <v>815.55</v>
      </c>
      <c r="X261" s="38">
        <f>U261</f>
        <v>6524.4</v>
      </c>
      <c r="Y261" s="60"/>
    </row>
    <row r="262" s="1" customFormat="1" spans="1:25">
      <c r="A262" s="19">
        <v>259</v>
      </c>
      <c r="B262" s="20" t="s">
        <v>572</v>
      </c>
      <c r="C262" s="24" t="s">
        <v>573</v>
      </c>
      <c r="D262" s="24" t="s">
        <v>30</v>
      </c>
      <c r="E262" s="24">
        <v>44</v>
      </c>
      <c r="F262" s="26" t="s">
        <v>100</v>
      </c>
      <c r="G262" s="23" t="s">
        <v>572</v>
      </c>
      <c r="H262" s="23">
        <v>480</v>
      </c>
      <c r="I262" s="23">
        <v>2</v>
      </c>
      <c r="J262" s="23">
        <v>1</v>
      </c>
      <c r="K262" s="23">
        <v>45</v>
      </c>
      <c r="L262" s="36">
        <f>H262*3</f>
        <v>1440</v>
      </c>
      <c r="M262" s="35">
        <v>3</v>
      </c>
      <c r="N262" s="35">
        <v>135</v>
      </c>
      <c r="O262" s="36">
        <f>H262*2</f>
        <v>960</v>
      </c>
      <c r="P262" s="38">
        <f t="shared" si="97"/>
        <v>4648.96</v>
      </c>
      <c r="Q262" s="36">
        <f t="shared" si="91"/>
        <v>1669.04</v>
      </c>
      <c r="R262" s="36">
        <f t="shared" si="95"/>
        <v>206.4</v>
      </c>
      <c r="S262" s="38">
        <f>U262/8*8</f>
        <v>6524.4</v>
      </c>
      <c r="T262" s="38"/>
      <c r="U262" s="38">
        <f t="shared" si="96"/>
        <v>6524.4</v>
      </c>
      <c r="V262" s="38">
        <f>SUM(S262:S264)</f>
        <v>13048.8</v>
      </c>
      <c r="W262" s="38">
        <f>SUM(T262:T264)</f>
        <v>3262.2</v>
      </c>
      <c r="X262" s="38">
        <f>SUM(U262:U264)</f>
        <v>16311</v>
      </c>
      <c r="Y262" s="60"/>
    </row>
    <row r="263" s="1" customFormat="1" spans="1:25">
      <c r="A263" s="19">
        <v>260</v>
      </c>
      <c r="B263" s="20" t="s">
        <v>572</v>
      </c>
      <c r="C263" s="24" t="s">
        <v>574</v>
      </c>
      <c r="D263" s="24" t="s">
        <v>35</v>
      </c>
      <c r="E263" s="24">
        <v>49</v>
      </c>
      <c r="F263" s="22" t="s">
        <v>311</v>
      </c>
      <c r="G263" s="23" t="s">
        <v>572</v>
      </c>
      <c r="H263" s="23">
        <v>480</v>
      </c>
      <c r="I263" s="23">
        <v>2</v>
      </c>
      <c r="J263" s="23">
        <v>1</v>
      </c>
      <c r="K263" s="23">
        <v>45</v>
      </c>
      <c r="L263" s="36">
        <f>H263*3</f>
        <v>1440</v>
      </c>
      <c r="M263" s="35">
        <v>3</v>
      </c>
      <c r="N263" s="35">
        <v>135</v>
      </c>
      <c r="O263" s="36">
        <f>H263*2</f>
        <v>960</v>
      </c>
      <c r="P263" s="38">
        <f t="shared" si="97"/>
        <v>4648.96</v>
      </c>
      <c r="Q263" s="36">
        <f t="shared" si="91"/>
        <v>1669.04</v>
      </c>
      <c r="R263" s="36">
        <f t="shared" si="95"/>
        <v>206.4</v>
      </c>
      <c r="S263" s="38">
        <f>U263/8*8</f>
        <v>6524.4</v>
      </c>
      <c r="T263" s="38"/>
      <c r="U263" s="38">
        <f t="shared" si="96"/>
        <v>6524.4</v>
      </c>
      <c r="V263" s="38"/>
      <c r="W263" s="38"/>
      <c r="X263" s="38"/>
      <c r="Y263" s="60"/>
    </row>
    <row r="264" s="1" customFormat="1" spans="1:25">
      <c r="A264" s="19">
        <v>261</v>
      </c>
      <c r="B264" s="20" t="s">
        <v>572</v>
      </c>
      <c r="C264" s="24" t="s">
        <v>575</v>
      </c>
      <c r="D264" s="24" t="s">
        <v>35</v>
      </c>
      <c r="E264" s="24">
        <v>50</v>
      </c>
      <c r="F264" s="22" t="s">
        <v>576</v>
      </c>
      <c r="G264" s="23" t="s">
        <v>572</v>
      </c>
      <c r="H264" s="23">
        <v>480</v>
      </c>
      <c r="I264" s="23"/>
      <c r="J264" s="23"/>
      <c r="K264" s="23"/>
      <c r="L264" s="36">
        <v>480</v>
      </c>
      <c r="M264" s="35"/>
      <c r="N264" s="35"/>
      <c r="O264" s="36">
        <v>0</v>
      </c>
      <c r="P264" s="38">
        <f>581.12*4</f>
        <v>2324.48</v>
      </c>
      <c r="Q264" s="36">
        <f>208.63*4</f>
        <v>834.52</v>
      </c>
      <c r="R264" s="36">
        <f>25.8*4</f>
        <v>103.2</v>
      </c>
      <c r="S264" s="38">
        <v>0</v>
      </c>
      <c r="T264" s="38">
        <f>U264</f>
        <v>3262.2</v>
      </c>
      <c r="U264" s="38">
        <f t="shared" si="96"/>
        <v>3262.2</v>
      </c>
      <c r="V264" s="38"/>
      <c r="W264" s="38"/>
      <c r="X264" s="38"/>
      <c r="Y264" s="60" t="s">
        <v>297</v>
      </c>
    </row>
    <row r="265" s="1" customFormat="1" spans="1:25">
      <c r="A265" s="19">
        <v>262</v>
      </c>
      <c r="B265" s="20" t="s">
        <v>577</v>
      </c>
      <c r="C265" s="24" t="s">
        <v>578</v>
      </c>
      <c r="D265" s="24" t="s">
        <v>35</v>
      </c>
      <c r="E265" s="24">
        <v>29</v>
      </c>
      <c r="F265" s="26" t="s">
        <v>579</v>
      </c>
      <c r="G265" s="23" t="s">
        <v>577</v>
      </c>
      <c r="H265" s="23">
        <v>1120</v>
      </c>
      <c r="I265" s="23">
        <v>3</v>
      </c>
      <c r="J265" s="23">
        <v>2</v>
      </c>
      <c r="K265" s="23">
        <v>210</v>
      </c>
      <c r="L265" s="39">
        <f>H265*3</f>
        <v>3360</v>
      </c>
      <c r="M265" s="35">
        <v>2</v>
      </c>
      <c r="N265" s="35">
        <v>210</v>
      </c>
      <c r="O265" s="23">
        <f>H265*2</f>
        <v>2240</v>
      </c>
      <c r="P265" s="38">
        <f>535.97*8</f>
        <v>4287.76</v>
      </c>
      <c r="Q265" s="36">
        <f t="shared" si="91"/>
        <v>1669.04</v>
      </c>
      <c r="R265" s="36">
        <f t="shared" si="95"/>
        <v>206.4</v>
      </c>
      <c r="S265" s="38">
        <f>U265/8*7</f>
        <v>5392.8</v>
      </c>
      <c r="T265" s="38">
        <f>U265/8</f>
        <v>770.4</v>
      </c>
      <c r="U265" s="38">
        <f t="shared" si="96"/>
        <v>6163.2</v>
      </c>
      <c r="V265" s="38">
        <f>SUM(S265:S268)</f>
        <v>21571.2</v>
      </c>
      <c r="W265" s="38">
        <f>SUM(T265:T268)</f>
        <v>3081.6</v>
      </c>
      <c r="X265" s="38">
        <f>SUM(U265:U268)</f>
        <v>24652.8</v>
      </c>
      <c r="Y265" s="60" t="s">
        <v>102</v>
      </c>
    </row>
    <row r="266" s="1" customFormat="1" spans="1:25">
      <c r="A266" s="19">
        <v>263</v>
      </c>
      <c r="B266" s="20" t="s">
        <v>577</v>
      </c>
      <c r="C266" s="24" t="s">
        <v>580</v>
      </c>
      <c r="D266" s="24" t="s">
        <v>35</v>
      </c>
      <c r="E266" s="24">
        <v>33</v>
      </c>
      <c r="F266" s="26" t="s">
        <v>581</v>
      </c>
      <c r="G266" s="23" t="s">
        <v>577</v>
      </c>
      <c r="H266" s="23">
        <v>1120</v>
      </c>
      <c r="I266" s="23">
        <v>3</v>
      </c>
      <c r="J266" s="23">
        <v>2</v>
      </c>
      <c r="K266" s="23">
        <v>210</v>
      </c>
      <c r="L266" s="39">
        <f>H266*3</f>
        <v>3360</v>
      </c>
      <c r="M266" s="35">
        <v>2</v>
      </c>
      <c r="N266" s="35">
        <v>210</v>
      </c>
      <c r="O266" s="23">
        <f>H266*2</f>
        <v>2240</v>
      </c>
      <c r="P266" s="38">
        <f>535.97*8</f>
        <v>4287.76</v>
      </c>
      <c r="Q266" s="36">
        <f t="shared" si="91"/>
        <v>1669.04</v>
      </c>
      <c r="R266" s="36">
        <f t="shared" si="95"/>
        <v>206.4</v>
      </c>
      <c r="S266" s="38">
        <f>U266/8*7</f>
        <v>5392.8</v>
      </c>
      <c r="T266" s="38">
        <f>U266/8</f>
        <v>770.4</v>
      </c>
      <c r="U266" s="38">
        <f t="shared" si="96"/>
        <v>6163.2</v>
      </c>
      <c r="V266" s="38"/>
      <c r="W266" s="38"/>
      <c r="X266" s="38"/>
      <c r="Y266" s="60" t="s">
        <v>102</v>
      </c>
    </row>
    <row r="267" s="1" customFormat="1" spans="1:25">
      <c r="A267" s="19">
        <v>264</v>
      </c>
      <c r="B267" s="20" t="s">
        <v>577</v>
      </c>
      <c r="C267" s="24" t="s">
        <v>582</v>
      </c>
      <c r="D267" s="24" t="s">
        <v>35</v>
      </c>
      <c r="E267" s="24">
        <v>32</v>
      </c>
      <c r="F267" s="26" t="s">
        <v>273</v>
      </c>
      <c r="G267" s="23" t="s">
        <v>577</v>
      </c>
      <c r="H267" s="23">
        <v>1120</v>
      </c>
      <c r="I267" s="23">
        <v>3</v>
      </c>
      <c r="J267" s="23">
        <v>2</v>
      </c>
      <c r="K267" s="23">
        <v>210</v>
      </c>
      <c r="L267" s="39">
        <f>H267*3</f>
        <v>3360</v>
      </c>
      <c r="M267" s="35">
        <v>2</v>
      </c>
      <c r="N267" s="35">
        <v>210</v>
      </c>
      <c r="O267" s="23">
        <f>H267*2</f>
        <v>2240</v>
      </c>
      <c r="P267" s="38">
        <f>535.97*8</f>
        <v>4287.76</v>
      </c>
      <c r="Q267" s="36">
        <f t="shared" si="91"/>
        <v>1669.04</v>
      </c>
      <c r="R267" s="36">
        <f t="shared" si="95"/>
        <v>206.4</v>
      </c>
      <c r="S267" s="38">
        <f>U267/8*7</f>
        <v>5392.8</v>
      </c>
      <c r="T267" s="38">
        <f>U267/8</f>
        <v>770.4</v>
      </c>
      <c r="U267" s="38">
        <f t="shared" si="96"/>
        <v>6163.2</v>
      </c>
      <c r="V267" s="38"/>
      <c r="W267" s="38"/>
      <c r="X267" s="38"/>
      <c r="Y267" s="60" t="s">
        <v>102</v>
      </c>
    </row>
    <row r="268" s="1" customFormat="1" spans="1:25">
      <c r="A268" s="19">
        <v>265</v>
      </c>
      <c r="B268" s="20" t="s">
        <v>577</v>
      </c>
      <c r="C268" s="24" t="s">
        <v>583</v>
      </c>
      <c r="D268" s="24" t="s">
        <v>35</v>
      </c>
      <c r="E268" s="24">
        <v>28</v>
      </c>
      <c r="F268" s="26" t="s">
        <v>63</v>
      </c>
      <c r="G268" s="23" t="s">
        <v>577</v>
      </c>
      <c r="H268" s="23">
        <v>1120</v>
      </c>
      <c r="I268" s="23">
        <v>3</v>
      </c>
      <c r="J268" s="23">
        <v>2</v>
      </c>
      <c r="K268" s="23">
        <v>210</v>
      </c>
      <c r="L268" s="39">
        <f>H268*3</f>
        <v>3360</v>
      </c>
      <c r="M268" s="35">
        <v>2</v>
      </c>
      <c r="N268" s="35">
        <v>210</v>
      </c>
      <c r="O268" s="23">
        <f>H268*2</f>
        <v>2240</v>
      </c>
      <c r="P268" s="38">
        <f>535.97*8</f>
        <v>4287.76</v>
      </c>
      <c r="Q268" s="36">
        <f t="shared" si="91"/>
        <v>1669.04</v>
      </c>
      <c r="R268" s="36">
        <f t="shared" si="95"/>
        <v>206.4</v>
      </c>
      <c r="S268" s="38">
        <f>U268/8*7</f>
        <v>5392.8</v>
      </c>
      <c r="T268" s="38">
        <f>U268/8</f>
        <v>770.4</v>
      </c>
      <c r="U268" s="38">
        <f t="shared" si="96"/>
        <v>6163.2</v>
      </c>
      <c r="V268" s="38"/>
      <c r="W268" s="38"/>
      <c r="X268" s="38"/>
      <c r="Y268" s="60" t="s">
        <v>102</v>
      </c>
    </row>
    <row r="269" s="1" customFormat="1" spans="1:25">
      <c r="A269" s="19">
        <v>266</v>
      </c>
      <c r="B269" s="20" t="s">
        <v>584</v>
      </c>
      <c r="C269" s="24" t="s">
        <v>585</v>
      </c>
      <c r="D269" s="24" t="s">
        <v>35</v>
      </c>
      <c r="E269" s="24">
        <v>30</v>
      </c>
      <c r="F269" s="26" t="s">
        <v>349</v>
      </c>
      <c r="G269" s="23" t="s">
        <v>584</v>
      </c>
      <c r="H269" s="23">
        <v>1120</v>
      </c>
      <c r="I269" s="23">
        <v>4</v>
      </c>
      <c r="J269" s="23">
        <v>3</v>
      </c>
      <c r="K269" s="23">
        <v>315</v>
      </c>
      <c r="L269" s="23">
        <f>H269*4</f>
        <v>4480</v>
      </c>
      <c r="M269" s="35">
        <v>1</v>
      </c>
      <c r="N269" s="35">
        <v>105</v>
      </c>
      <c r="O269" s="36">
        <f>H269*1</f>
        <v>1120</v>
      </c>
      <c r="P269" s="38">
        <f>581.12*8</f>
        <v>4648.96</v>
      </c>
      <c r="Q269" s="36">
        <f t="shared" si="91"/>
        <v>1669.04</v>
      </c>
      <c r="R269" s="36">
        <f t="shared" si="95"/>
        <v>206.4</v>
      </c>
      <c r="S269" s="38">
        <f>U269/8*6</f>
        <v>4893.3</v>
      </c>
      <c r="T269" s="38">
        <f>U269/8*2</f>
        <v>1631.1</v>
      </c>
      <c r="U269" s="38">
        <f t="shared" si="96"/>
        <v>6524.4</v>
      </c>
      <c r="V269" s="38">
        <f>SUM(S269:S277)</f>
        <v>43224.15</v>
      </c>
      <c r="W269" s="38">
        <f>SUM(T269:T277)</f>
        <v>15495.45</v>
      </c>
      <c r="X269" s="38">
        <f>SUM(U269:U277)</f>
        <v>58719.6</v>
      </c>
      <c r="Y269" s="60"/>
    </row>
    <row r="270" s="1" customFormat="1" spans="1:25">
      <c r="A270" s="19">
        <v>267</v>
      </c>
      <c r="B270" s="20" t="s">
        <v>584</v>
      </c>
      <c r="C270" s="24" t="s">
        <v>586</v>
      </c>
      <c r="D270" s="24" t="s">
        <v>35</v>
      </c>
      <c r="E270" s="24">
        <v>29</v>
      </c>
      <c r="F270" s="26" t="s">
        <v>92</v>
      </c>
      <c r="G270" s="23" t="s">
        <v>584</v>
      </c>
      <c r="H270" s="23">
        <v>1120</v>
      </c>
      <c r="I270" s="23">
        <v>4</v>
      </c>
      <c r="J270" s="23">
        <v>3</v>
      </c>
      <c r="K270" s="23">
        <v>315</v>
      </c>
      <c r="L270" s="23">
        <f>H270*4</f>
        <v>4480</v>
      </c>
      <c r="M270" s="35">
        <v>1</v>
      </c>
      <c r="N270" s="35">
        <v>105</v>
      </c>
      <c r="O270" s="36">
        <f>H270*1</f>
        <v>1120</v>
      </c>
      <c r="P270" s="38">
        <f t="shared" ref="P270:P280" si="98">581.12*8</f>
        <v>4648.96</v>
      </c>
      <c r="Q270" s="36">
        <f t="shared" ref="Q270:Q280" si="99">208.63*8</f>
        <v>1669.04</v>
      </c>
      <c r="R270" s="36">
        <f t="shared" ref="R270:R280" si="100">25.8*8</f>
        <v>206.4</v>
      </c>
      <c r="S270" s="38">
        <f>U270/8*6</f>
        <v>4893.3</v>
      </c>
      <c r="T270" s="38">
        <f>U270/8*2</f>
        <v>1631.1</v>
      </c>
      <c r="U270" s="38">
        <f t="shared" si="96"/>
        <v>6524.4</v>
      </c>
      <c r="V270" s="38"/>
      <c r="W270" s="38"/>
      <c r="X270" s="38"/>
      <c r="Y270" s="60"/>
    </row>
    <row r="271" s="1" customFormat="1" spans="1:25">
      <c r="A271" s="19">
        <v>268</v>
      </c>
      <c r="B271" s="20" t="s">
        <v>584</v>
      </c>
      <c r="C271" s="24" t="s">
        <v>587</v>
      </c>
      <c r="D271" s="24" t="s">
        <v>30</v>
      </c>
      <c r="E271" s="24">
        <v>30</v>
      </c>
      <c r="F271" s="22" t="s">
        <v>588</v>
      </c>
      <c r="G271" s="23" t="s">
        <v>584</v>
      </c>
      <c r="H271" s="23">
        <v>1120</v>
      </c>
      <c r="I271" s="23">
        <v>4</v>
      </c>
      <c r="J271" s="23">
        <v>3</v>
      </c>
      <c r="K271" s="23">
        <v>315</v>
      </c>
      <c r="L271" s="23">
        <f>H271*4</f>
        <v>4480</v>
      </c>
      <c r="M271" s="35">
        <v>1</v>
      </c>
      <c r="N271" s="35">
        <v>105</v>
      </c>
      <c r="O271" s="36">
        <f>H271*1</f>
        <v>1120</v>
      </c>
      <c r="P271" s="38">
        <f t="shared" si="98"/>
        <v>4648.96</v>
      </c>
      <c r="Q271" s="36">
        <f t="shared" si="99"/>
        <v>1669.04</v>
      </c>
      <c r="R271" s="36">
        <f t="shared" si="100"/>
        <v>206.4</v>
      </c>
      <c r="S271" s="38">
        <f>U271/8*6</f>
        <v>4893.3</v>
      </c>
      <c r="T271" s="38">
        <f>U271/8*2</f>
        <v>1631.1</v>
      </c>
      <c r="U271" s="38">
        <f t="shared" si="96"/>
        <v>6524.4</v>
      </c>
      <c r="V271" s="38"/>
      <c r="W271" s="38"/>
      <c r="X271" s="38"/>
      <c r="Y271" s="60"/>
    </row>
    <row r="272" s="1" customFormat="1" spans="1:25">
      <c r="A272" s="19">
        <v>269</v>
      </c>
      <c r="B272" s="20" t="s">
        <v>584</v>
      </c>
      <c r="C272" s="24" t="s">
        <v>589</v>
      </c>
      <c r="D272" s="24" t="s">
        <v>35</v>
      </c>
      <c r="E272" s="24">
        <v>47</v>
      </c>
      <c r="F272" s="22" t="s">
        <v>151</v>
      </c>
      <c r="G272" s="23" t="s">
        <v>584</v>
      </c>
      <c r="H272" s="23">
        <v>480</v>
      </c>
      <c r="I272" s="23">
        <v>4</v>
      </c>
      <c r="J272" s="23">
        <v>3</v>
      </c>
      <c r="K272" s="23">
        <v>135</v>
      </c>
      <c r="L272" s="23">
        <f>H272*4</f>
        <v>1920</v>
      </c>
      <c r="M272" s="35">
        <v>1</v>
      </c>
      <c r="N272" s="35">
        <v>45</v>
      </c>
      <c r="O272" s="36">
        <v>480</v>
      </c>
      <c r="P272" s="38">
        <f t="shared" si="98"/>
        <v>4648.96</v>
      </c>
      <c r="Q272" s="36">
        <f t="shared" si="99"/>
        <v>1669.04</v>
      </c>
      <c r="R272" s="36">
        <f t="shared" si="100"/>
        <v>206.4</v>
      </c>
      <c r="S272" s="38">
        <f>U272/8*6</f>
        <v>4893.3</v>
      </c>
      <c r="T272" s="38">
        <f>U272/8*2</f>
        <v>1631.1</v>
      </c>
      <c r="U272" s="38">
        <f t="shared" si="96"/>
        <v>6524.4</v>
      </c>
      <c r="V272" s="38"/>
      <c r="W272" s="38"/>
      <c r="X272" s="38"/>
      <c r="Y272" s="60"/>
    </row>
    <row r="273" s="1" customFormat="1" spans="1:25">
      <c r="A273" s="19">
        <v>270</v>
      </c>
      <c r="B273" s="20" t="s">
        <v>584</v>
      </c>
      <c r="C273" s="24" t="s">
        <v>590</v>
      </c>
      <c r="D273" s="24" t="s">
        <v>35</v>
      </c>
      <c r="E273" s="24">
        <v>49</v>
      </c>
      <c r="F273" s="26" t="s">
        <v>591</v>
      </c>
      <c r="G273" s="23" t="s">
        <v>584</v>
      </c>
      <c r="H273" s="23">
        <v>480</v>
      </c>
      <c r="I273" s="23">
        <v>5</v>
      </c>
      <c r="J273" s="23">
        <v>4</v>
      </c>
      <c r="K273" s="23">
        <v>180</v>
      </c>
      <c r="L273" s="36">
        <f>H273*5</f>
        <v>2400</v>
      </c>
      <c r="M273" s="35">
        <v>0</v>
      </c>
      <c r="N273" s="35">
        <v>0</v>
      </c>
      <c r="O273" s="36">
        <v>0</v>
      </c>
      <c r="P273" s="38">
        <f t="shared" si="98"/>
        <v>4648.96</v>
      </c>
      <c r="Q273" s="36">
        <f t="shared" si="99"/>
        <v>1669.04</v>
      </c>
      <c r="R273" s="36">
        <f t="shared" si="100"/>
        <v>206.4</v>
      </c>
      <c r="S273" s="38">
        <f>U273/8*3</f>
        <v>2446.65</v>
      </c>
      <c r="T273" s="38">
        <f>U273/8*5</f>
        <v>4077.75</v>
      </c>
      <c r="U273" s="38">
        <f t="shared" si="96"/>
        <v>6524.4</v>
      </c>
      <c r="V273" s="38"/>
      <c r="W273" s="38"/>
      <c r="X273" s="38"/>
      <c r="Y273" s="60"/>
    </row>
    <row r="274" s="1" customFormat="1" spans="1:25">
      <c r="A274" s="19">
        <v>271</v>
      </c>
      <c r="B274" s="20" t="s">
        <v>584</v>
      </c>
      <c r="C274" s="24" t="s">
        <v>592</v>
      </c>
      <c r="D274" s="24" t="s">
        <v>35</v>
      </c>
      <c r="E274" s="24">
        <v>32</v>
      </c>
      <c r="F274" s="26" t="s">
        <v>593</v>
      </c>
      <c r="G274" s="23" t="s">
        <v>584</v>
      </c>
      <c r="H274" s="23">
        <v>480</v>
      </c>
      <c r="I274" s="23">
        <v>4</v>
      </c>
      <c r="J274" s="23">
        <v>3</v>
      </c>
      <c r="K274" s="23">
        <v>135</v>
      </c>
      <c r="L274" s="23">
        <f>H274*4</f>
        <v>1920</v>
      </c>
      <c r="M274" s="35">
        <v>1</v>
      </c>
      <c r="N274" s="35">
        <v>45</v>
      </c>
      <c r="O274" s="36">
        <v>480</v>
      </c>
      <c r="P274" s="38">
        <f t="shared" si="98"/>
        <v>4648.96</v>
      </c>
      <c r="Q274" s="36">
        <f t="shared" si="99"/>
        <v>1669.04</v>
      </c>
      <c r="R274" s="36">
        <f t="shared" si="100"/>
        <v>206.4</v>
      </c>
      <c r="S274" s="38">
        <f>U274/8*6</f>
        <v>4893.3</v>
      </c>
      <c r="T274" s="38">
        <f>U274/8*2</f>
        <v>1631.1</v>
      </c>
      <c r="U274" s="38">
        <f t="shared" si="96"/>
        <v>6524.4</v>
      </c>
      <c r="V274" s="38"/>
      <c r="W274" s="38"/>
      <c r="X274" s="38"/>
      <c r="Y274" s="60"/>
    </row>
    <row r="275" s="3" customFormat="1" spans="1:16362">
      <c r="A275" s="19">
        <v>272</v>
      </c>
      <c r="B275" s="19" t="s">
        <v>584</v>
      </c>
      <c r="C275" s="24" t="s">
        <v>594</v>
      </c>
      <c r="D275" s="24" t="s">
        <v>30</v>
      </c>
      <c r="E275" s="24">
        <v>57</v>
      </c>
      <c r="F275" s="22" t="s">
        <v>494</v>
      </c>
      <c r="G275" s="23" t="s">
        <v>584</v>
      </c>
      <c r="H275" s="23">
        <v>480</v>
      </c>
      <c r="I275" s="23">
        <v>4</v>
      </c>
      <c r="J275" s="23">
        <v>3</v>
      </c>
      <c r="K275" s="23">
        <v>135</v>
      </c>
      <c r="L275" s="39">
        <f>H275*4</f>
        <v>1920</v>
      </c>
      <c r="M275" s="35">
        <v>1</v>
      </c>
      <c r="N275" s="35">
        <v>45</v>
      </c>
      <c r="O275" s="23">
        <f>H275*1</f>
        <v>480</v>
      </c>
      <c r="P275" s="38">
        <f t="shared" si="98"/>
        <v>4648.96</v>
      </c>
      <c r="Q275" s="36">
        <f t="shared" si="99"/>
        <v>1669.04</v>
      </c>
      <c r="R275" s="36">
        <f t="shared" si="100"/>
        <v>206.4</v>
      </c>
      <c r="S275" s="38">
        <f>U275/8*7</f>
        <v>5708.85</v>
      </c>
      <c r="T275" s="38">
        <f>U275/8</f>
        <v>815.55</v>
      </c>
      <c r="U275" s="38">
        <f t="shared" si="96"/>
        <v>6524.4</v>
      </c>
      <c r="V275" s="38"/>
      <c r="W275" s="38"/>
      <c r="X275" s="38"/>
      <c r="Y275" s="60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AJX275" s="1"/>
      <c r="AJY275" s="1"/>
      <c r="AJZ275" s="1"/>
      <c r="AKA275" s="1"/>
      <c r="AKB275" s="1"/>
      <c r="AKC275" s="1"/>
      <c r="AKD275" s="1"/>
      <c r="AKE275" s="1"/>
      <c r="AKF275" s="1"/>
      <c r="AKG275" s="1"/>
      <c r="AKH275" s="1"/>
      <c r="AKI275" s="1"/>
      <c r="AKJ275" s="1"/>
      <c r="AKK275" s="1"/>
      <c r="AKL275" s="1"/>
      <c r="AKM275" s="1"/>
      <c r="AKN275" s="1"/>
      <c r="AKO275" s="1"/>
      <c r="AKP275" s="1"/>
      <c r="AKQ275" s="1"/>
      <c r="AKR275" s="1"/>
      <c r="AKS275" s="1"/>
      <c r="AKT275" s="1"/>
      <c r="AKU275" s="1"/>
      <c r="AKV275" s="1"/>
      <c r="AKW275" s="1"/>
      <c r="AKX275" s="1"/>
      <c r="AKY275" s="1"/>
      <c r="AKZ275" s="1"/>
      <c r="ALA275" s="1"/>
      <c r="ALB275" s="1"/>
      <c r="ALC275" s="1"/>
      <c r="ALD275" s="1"/>
      <c r="ALE275" s="1"/>
      <c r="ALF275" s="1"/>
      <c r="ALG275" s="1"/>
      <c r="ALH275" s="1"/>
      <c r="ALI275" s="1"/>
      <c r="ALJ275" s="1"/>
      <c r="ALK275" s="1"/>
      <c r="ALL275" s="1"/>
      <c r="ALM275" s="1"/>
      <c r="ALN275" s="1"/>
      <c r="ALO275" s="1"/>
      <c r="ALP275" s="1"/>
      <c r="ALQ275" s="1"/>
      <c r="ALR275" s="1"/>
      <c r="ALS275" s="1"/>
      <c r="ALT275" s="1"/>
      <c r="ALU275" s="1"/>
      <c r="ALV275" s="1"/>
      <c r="ALW275" s="1"/>
      <c r="ALX275" s="1"/>
      <c r="ALY275" s="1"/>
      <c r="ALZ275" s="1"/>
      <c r="AMA275" s="1"/>
      <c r="AMB275" s="1"/>
      <c r="AMC275" s="1"/>
      <c r="AMD275" s="1"/>
      <c r="AME275" s="1"/>
      <c r="AMF275" s="1"/>
      <c r="AMG275" s="1"/>
      <c r="AMH275" s="1"/>
      <c r="AMI275" s="1"/>
      <c r="AMJ275" s="1"/>
      <c r="AMK275" s="1"/>
      <c r="AML275" s="1"/>
      <c r="AMM275" s="1"/>
      <c r="AMN275" s="1"/>
      <c r="AMO275" s="1"/>
      <c r="AMP275" s="1"/>
      <c r="AMQ275" s="1"/>
      <c r="AMR275" s="1"/>
      <c r="AMS275" s="1"/>
      <c r="AMT275" s="1"/>
      <c r="AMU275" s="1"/>
      <c r="AMV275" s="1"/>
      <c r="AMW275" s="1"/>
      <c r="AMX275" s="1"/>
      <c r="AMY275" s="1"/>
      <c r="AMZ275" s="1"/>
      <c r="ANA275" s="1"/>
      <c r="ANB275" s="1"/>
      <c r="ANC275" s="1"/>
      <c r="AND275" s="1"/>
      <c r="ANE275" s="1"/>
      <c r="ANF275" s="1"/>
      <c r="ANG275" s="1"/>
      <c r="ANH275" s="1"/>
      <c r="ANI275" s="1"/>
      <c r="ANJ275" s="1"/>
      <c r="ANK275" s="1"/>
      <c r="ANL275" s="1"/>
      <c r="ANM275" s="1"/>
      <c r="ANN275" s="1"/>
      <c r="ANO275" s="1"/>
      <c r="ANP275" s="1"/>
      <c r="ANQ275" s="1"/>
      <c r="ANR275" s="1"/>
      <c r="ANS275" s="1"/>
      <c r="ANT275" s="1"/>
      <c r="ANU275" s="1"/>
      <c r="ANV275" s="1"/>
      <c r="ANW275" s="1"/>
      <c r="ANX275" s="1"/>
      <c r="ANY275" s="1"/>
      <c r="ANZ275" s="1"/>
      <c r="AOA275" s="1"/>
      <c r="AOB275" s="1"/>
      <c r="AOC275" s="1"/>
      <c r="AOD275" s="1"/>
      <c r="AOE275" s="1"/>
      <c r="AOF275" s="1"/>
      <c r="AOG275" s="1"/>
      <c r="AOH275" s="1"/>
      <c r="AOI275" s="1"/>
      <c r="AOJ275" s="1"/>
      <c r="AOK275" s="1"/>
      <c r="AOL275" s="1"/>
      <c r="AOM275" s="1"/>
      <c r="AON275" s="1"/>
      <c r="AOO275" s="1"/>
      <c r="AOP275" s="1"/>
      <c r="AOQ275" s="1"/>
      <c r="AOR275" s="1"/>
      <c r="AOS275" s="1"/>
      <c r="AOT275" s="1"/>
      <c r="AOU275" s="1"/>
      <c r="AOV275" s="1"/>
      <c r="AOW275" s="1"/>
      <c r="AOX275" s="1"/>
      <c r="AOY275" s="1"/>
      <c r="AOZ275" s="1"/>
      <c r="APA275" s="1"/>
      <c r="APB275" s="1"/>
      <c r="APC275" s="1"/>
      <c r="APD275" s="1"/>
      <c r="APE275" s="1"/>
      <c r="APF275" s="1"/>
      <c r="APG275" s="1"/>
      <c r="APH275" s="1"/>
      <c r="API275" s="1"/>
      <c r="APJ275" s="1"/>
      <c r="APK275" s="1"/>
      <c r="APL275" s="1"/>
      <c r="APM275" s="1"/>
      <c r="APN275" s="1"/>
      <c r="APO275" s="1"/>
      <c r="APP275" s="1"/>
      <c r="APQ275" s="1"/>
      <c r="APR275" s="1"/>
      <c r="APS275" s="1"/>
      <c r="APT275" s="1"/>
      <c r="APU275" s="1"/>
      <c r="APV275" s="1"/>
      <c r="APW275" s="1"/>
      <c r="APX275" s="1"/>
      <c r="APY275" s="1"/>
      <c r="APZ275" s="1"/>
      <c r="AQA275" s="1"/>
      <c r="AQB275" s="1"/>
      <c r="AQC275" s="1"/>
      <c r="AQD275" s="1"/>
      <c r="AQE275" s="1"/>
      <c r="AQF275" s="1"/>
      <c r="AQG275" s="1"/>
      <c r="AQH275" s="1"/>
      <c r="AQI275" s="1"/>
      <c r="AQJ275" s="1"/>
      <c r="AQK275" s="1"/>
      <c r="AQL275" s="1"/>
      <c r="AQM275" s="1"/>
      <c r="AQN275" s="1"/>
      <c r="AQO275" s="1"/>
      <c r="AQP275" s="1"/>
      <c r="AQQ275" s="1"/>
      <c r="AQR275" s="1"/>
      <c r="AQS275" s="1"/>
      <c r="AQT275" s="1"/>
      <c r="AQU275" s="1"/>
      <c r="AQV275" s="1"/>
      <c r="AQW275" s="1"/>
      <c r="AQX275" s="1"/>
      <c r="AQY275" s="1"/>
      <c r="AQZ275" s="1"/>
      <c r="ARA275" s="1"/>
      <c r="ARB275" s="1"/>
      <c r="ARC275" s="1"/>
      <c r="ARD275" s="1"/>
      <c r="ARE275" s="1"/>
      <c r="ARF275" s="1"/>
      <c r="ARG275" s="1"/>
      <c r="ARH275" s="1"/>
      <c r="ARI275" s="1"/>
      <c r="ARJ275" s="1"/>
      <c r="ARK275" s="1"/>
      <c r="ARL275" s="1"/>
      <c r="ARM275" s="1"/>
      <c r="ARN275" s="1"/>
      <c r="ARO275" s="1"/>
      <c r="ARP275" s="1"/>
      <c r="ARQ275" s="1"/>
      <c r="ARR275" s="1"/>
      <c r="ARS275" s="1"/>
      <c r="ART275" s="1"/>
      <c r="ARU275" s="1"/>
      <c r="ARV275" s="1"/>
      <c r="ARW275" s="1"/>
      <c r="ARX275" s="1"/>
      <c r="ARY275" s="1"/>
      <c r="ARZ275" s="1"/>
      <c r="ASA275" s="1"/>
      <c r="ASB275" s="1"/>
      <c r="ASC275" s="1"/>
      <c r="ASD275" s="1"/>
      <c r="ASE275" s="1"/>
      <c r="ASF275" s="1"/>
      <c r="ASG275" s="1"/>
      <c r="ASH275" s="1"/>
      <c r="ASI275" s="1"/>
      <c r="ASJ275" s="1"/>
      <c r="ASK275" s="1"/>
      <c r="ASL275" s="1"/>
      <c r="ASM275" s="1"/>
      <c r="ASN275" s="1"/>
      <c r="ASO275" s="1"/>
      <c r="ASP275" s="1"/>
      <c r="ASQ275" s="1"/>
      <c r="ASR275" s="1"/>
      <c r="ASS275" s="1"/>
      <c r="AST275" s="1"/>
      <c r="ASU275" s="1"/>
      <c r="ASV275" s="1"/>
      <c r="ASW275" s="1"/>
      <c r="ASX275" s="1"/>
      <c r="ASY275" s="1"/>
      <c r="ASZ275" s="1"/>
      <c r="ATA275" s="1"/>
      <c r="ATB275" s="1"/>
      <c r="ATC275" s="1"/>
      <c r="ATD275" s="1"/>
      <c r="ATE275" s="1"/>
      <c r="ATF275" s="1"/>
      <c r="ATG275" s="1"/>
      <c r="ATH275" s="1"/>
      <c r="ATI275" s="1"/>
      <c r="ATJ275" s="1"/>
      <c r="ATK275" s="1"/>
      <c r="ATL275" s="1"/>
      <c r="ATM275" s="1"/>
      <c r="ATN275" s="1"/>
      <c r="ATO275" s="1"/>
      <c r="ATP275" s="1"/>
      <c r="ATQ275" s="1"/>
      <c r="ATR275" s="1"/>
      <c r="ATS275" s="1"/>
      <c r="ATT275" s="1"/>
      <c r="ATU275" s="1"/>
      <c r="ATV275" s="1"/>
      <c r="ATW275" s="1"/>
      <c r="ATX275" s="1"/>
      <c r="ATY275" s="1"/>
      <c r="ATZ275" s="1"/>
      <c r="AUA275" s="1"/>
      <c r="AUB275" s="1"/>
      <c r="AUC275" s="1"/>
      <c r="AUD275" s="1"/>
      <c r="AUE275" s="1"/>
      <c r="AUF275" s="1"/>
      <c r="AUG275" s="1"/>
      <c r="AUH275" s="1"/>
      <c r="AUI275" s="1"/>
      <c r="AUJ275" s="1"/>
      <c r="AUK275" s="1"/>
      <c r="AUL275" s="1"/>
      <c r="AUM275" s="1"/>
      <c r="AUN275" s="1"/>
      <c r="AUO275" s="1"/>
      <c r="AUP275" s="1"/>
      <c r="AUQ275" s="1"/>
      <c r="AUR275" s="1"/>
      <c r="AUS275" s="1"/>
      <c r="AUT275" s="1"/>
      <c r="AUU275" s="1"/>
      <c r="AUV275" s="1"/>
      <c r="AUW275" s="1"/>
      <c r="AUX275" s="1"/>
      <c r="AUY275" s="1"/>
      <c r="AUZ275" s="1"/>
      <c r="AVA275" s="1"/>
      <c r="AVB275" s="1"/>
      <c r="AVC275" s="1"/>
      <c r="AVD275" s="1"/>
      <c r="AVE275" s="1"/>
      <c r="AVF275" s="1"/>
      <c r="AVG275" s="1"/>
      <c r="AVH275" s="1"/>
      <c r="AVI275" s="1"/>
      <c r="AVJ275" s="1"/>
      <c r="AVK275" s="1"/>
      <c r="AVL275" s="1"/>
      <c r="AVM275" s="1"/>
      <c r="AVN275" s="1"/>
      <c r="AVO275" s="1"/>
      <c r="AVP275" s="1"/>
      <c r="AVQ275" s="1"/>
      <c r="AVR275" s="1"/>
      <c r="AVS275" s="1"/>
      <c r="AVT275" s="1"/>
      <c r="AVU275" s="1"/>
      <c r="AVV275" s="1"/>
      <c r="AVW275" s="1"/>
      <c r="AVX275" s="1"/>
      <c r="AVY275" s="1"/>
      <c r="AVZ275" s="1"/>
      <c r="AWA275" s="1"/>
      <c r="AWB275" s="1"/>
      <c r="AWC275" s="1"/>
      <c r="AWD275" s="1"/>
      <c r="AWE275" s="1"/>
      <c r="AWF275" s="1"/>
      <c r="AWG275" s="1"/>
      <c r="AWH275" s="1"/>
      <c r="AWI275" s="1"/>
      <c r="AWJ275" s="1"/>
      <c r="AWK275" s="1"/>
      <c r="AWL275" s="1"/>
      <c r="AWM275" s="1"/>
      <c r="AWN275" s="1"/>
      <c r="AWO275" s="1"/>
      <c r="AWP275" s="1"/>
      <c r="AWQ275" s="1"/>
      <c r="AWR275" s="1"/>
      <c r="AWS275" s="1"/>
      <c r="AWT275" s="1"/>
      <c r="AWU275" s="1"/>
      <c r="AWV275" s="1"/>
      <c r="AWW275" s="1"/>
      <c r="AWX275" s="1"/>
      <c r="AWY275" s="1"/>
      <c r="AWZ275" s="1"/>
      <c r="AXA275" s="1"/>
      <c r="AXB275" s="1"/>
      <c r="AXC275" s="1"/>
      <c r="AXD275" s="1"/>
      <c r="AXE275" s="1"/>
      <c r="AXF275" s="1"/>
      <c r="AXG275" s="1"/>
      <c r="AXH275" s="1"/>
      <c r="AXI275" s="1"/>
      <c r="AXJ275" s="1"/>
      <c r="AXK275" s="1"/>
      <c r="AXL275" s="1"/>
      <c r="AXM275" s="1"/>
      <c r="AXN275" s="1"/>
      <c r="AXO275" s="1"/>
      <c r="AXP275" s="1"/>
      <c r="AXQ275" s="1"/>
      <c r="AXR275" s="1"/>
      <c r="AXS275" s="1"/>
      <c r="AXT275" s="1"/>
      <c r="AXU275" s="1"/>
      <c r="AXV275" s="1"/>
      <c r="AXW275" s="1"/>
      <c r="AXX275" s="1"/>
      <c r="AXY275" s="1"/>
      <c r="AXZ275" s="1"/>
      <c r="AYA275" s="1"/>
      <c r="AYB275" s="1"/>
      <c r="AYC275" s="1"/>
      <c r="AYD275" s="1"/>
      <c r="AYE275" s="1"/>
      <c r="AYF275" s="1"/>
      <c r="AYG275" s="1"/>
      <c r="AYH275" s="1"/>
      <c r="AYI275" s="1"/>
      <c r="AYJ275" s="1"/>
      <c r="AYK275" s="1"/>
      <c r="AYL275" s="1"/>
      <c r="AYM275" s="1"/>
      <c r="AYN275" s="1"/>
      <c r="AYO275" s="1"/>
      <c r="AYP275" s="1"/>
      <c r="AYQ275" s="1"/>
      <c r="AYR275" s="1"/>
      <c r="AYS275" s="1"/>
      <c r="AYT275" s="1"/>
      <c r="AYU275" s="1"/>
      <c r="AYV275" s="1"/>
      <c r="AYW275" s="1"/>
      <c r="AYX275" s="1"/>
      <c r="AYY275" s="1"/>
      <c r="AYZ275" s="1"/>
      <c r="AZA275" s="1"/>
      <c r="AZB275" s="1"/>
      <c r="AZC275" s="1"/>
      <c r="AZD275" s="1"/>
      <c r="AZE275" s="1"/>
      <c r="AZF275" s="1"/>
      <c r="AZG275" s="1"/>
      <c r="AZH275" s="1"/>
      <c r="AZI275" s="1"/>
      <c r="AZJ275" s="1"/>
      <c r="AZK275" s="1"/>
      <c r="AZL275" s="1"/>
      <c r="AZM275" s="1"/>
      <c r="AZN275" s="1"/>
      <c r="AZO275" s="1"/>
      <c r="AZP275" s="1"/>
      <c r="AZQ275" s="1"/>
      <c r="AZR275" s="1"/>
      <c r="AZS275" s="1"/>
      <c r="AZT275" s="1"/>
      <c r="AZU275" s="1"/>
      <c r="AZV275" s="1"/>
      <c r="AZW275" s="1"/>
      <c r="AZX275" s="1"/>
      <c r="AZY275" s="1"/>
      <c r="AZZ275" s="1"/>
      <c r="BAA275" s="1"/>
      <c r="BAB275" s="1"/>
      <c r="BAC275" s="1"/>
      <c r="BAD275" s="1"/>
      <c r="BAE275" s="1"/>
      <c r="BAF275" s="1"/>
      <c r="BAG275" s="1"/>
      <c r="BAH275" s="1"/>
      <c r="BAI275" s="1"/>
      <c r="BAJ275" s="1"/>
      <c r="BAK275" s="1"/>
      <c r="BAL275" s="1"/>
      <c r="BAM275" s="1"/>
      <c r="BAN275" s="1"/>
      <c r="BAO275" s="1"/>
      <c r="BAP275" s="1"/>
      <c r="BAQ275" s="1"/>
      <c r="BAR275" s="1"/>
      <c r="BAS275" s="1"/>
      <c r="BAT275" s="1"/>
      <c r="BAU275" s="1"/>
      <c r="BAV275" s="1"/>
      <c r="BAW275" s="1"/>
      <c r="BAX275" s="1"/>
      <c r="BAY275" s="1"/>
      <c r="BAZ275" s="1"/>
      <c r="BBA275" s="1"/>
      <c r="BBB275" s="1"/>
      <c r="BBC275" s="1"/>
      <c r="BBD275" s="1"/>
      <c r="BBE275" s="1"/>
      <c r="BBF275" s="1"/>
      <c r="BBG275" s="1"/>
      <c r="BBH275" s="1"/>
      <c r="BBI275" s="1"/>
      <c r="BBJ275" s="1"/>
      <c r="BBK275" s="1"/>
      <c r="BBL275" s="1"/>
      <c r="BBM275" s="1"/>
      <c r="BBN275" s="1"/>
      <c r="BBO275" s="1"/>
      <c r="BBP275" s="1"/>
      <c r="BBQ275" s="1"/>
      <c r="BBR275" s="1"/>
      <c r="BBS275" s="1"/>
      <c r="BBT275" s="1"/>
      <c r="BBU275" s="1"/>
      <c r="BBV275" s="1"/>
      <c r="BBW275" s="1"/>
      <c r="BBX275" s="1"/>
      <c r="BBY275" s="1"/>
      <c r="BBZ275" s="1"/>
      <c r="BCA275" s="1"/>
      <c r="BCB275" s="1"/>
      <c r="BCC275" s="1"/>
      <c r="BCD275" s="1"/>
      <c r="BCE275" s="1"/>
      <c r="BCF275" s="1"/>
      <c r="BCG275" s="1"/>
      <c r="BCH275" s="1"/>
      <c r="BCI275" s="1"/>
      <c r="BCJ275" s="1"/>
      <c r="BCK275" s="1"/>
      <c r="BCL275" s="1"/>
      <c r="BCM275" s="1"/>
      <c r="BCN275" s="1"/>
      <c r="BCO275" s="1"/>
      <c r="BCP275" s="1"/>
      <c r="BCQ275" s="1"/>
      <c r="BCR275" s="1"/>
      <c r="BCS275" s="1"/>
      <c r="BCT275" s="1"/>
      <c r="BCU275" s="1"/>
      <c r="BCV275" s="1"/>
      <c r="BCW275" s="1"/>
      <c r="BCX275" s="1"/>
      <c r="BCY275" s="1"/>
      <c r="BCZ275" s="1"/>
      <c r="BDA275" s="1"/>
      <c r="BDB275" s="1"/>
      <c r="BDC275" s="1"/>
      <c r="BDD275" s="1"/>
      <c r="BDE275" s="1"/>
      <c r="BDF275" s="1"/>
      <c r="BDG275" s="1"/>
      <c r="BDH275" s="1"/>
      <c r="BDI275" s="1"/>
      <c r="BDJ275" s="1"/>
      <c r="BDK275" s="1"/>
      <c r="BDL275" s="1"/>
      <c r="BDM275" s="1"/>
      <c r="BDN275" s="1"/>
      <c r="BDO275" s="1"/>
      <c r="BDP275" s="1"/>
      <c r="BDQ275" s="1"/>
      <c r="BDR275" s="1"/>
      <c r="BDS275" s="1"/>
      <c r="BDT275" s="1"/>
      <c r="BDU275" s="1"/>
      <c r="BDV275" s="1"/>
      <c r="BDW275" s="1"/>
      <c r="BDX275" s="1"/>
      <c r="BDY275" s="1"/>
      <c r="BDZ275" s="1"/>
      <c r="BEA275" s="1"/>
      <c r="BEB275" s="1"/>
      <c r="BEC275" s="1"/>
      <c r="BED275" s="1"/>
      <c r="BEE275" s="1"/>
      <c r="BEF275" s="1"/>
      <c r="BEG275" s="1"/>
      <c r="BEH275" s="1"/>
      <c r="BEI275" s="1"/>
      <c r="BEJ275" s="1"/>
      <c r="BEK275" s="1"/>
      <c r="BEL275" s="1"/>
      <c r="BEM275" s="1"/>
      <c r="BEN275" s="1"/>
      <c r="BEO275" s="1"/>
      <c r="BEP275" s="1"/>
      <c r="BEQ275" s="1"/>
      <c r="BER275" s="1"/>
      <c r="BES275" s="1"/>
      <c r="BET275" s="1"/>
      <c r="BEU275" s="1"/>
      <c r="BEV275" s="1"/>
      <c r="BEW275" s="1"/>
      <c r="BEX275" s="1"/>
      <c r="BEY275" s="1"/>
      <c r="BEZ275" s="1"/>
      <c r="BFA275" s="1"/>
      <c r="BFB275" s="1"/>
      <c r="BFC275" s="1"/>
      <c r="BFD275" s="1"/>
      <c r="BFE275" s="1"/>
      <c r="BFF275" s="1"/>
      <c r="BFG275" s="1"/>
      <c r="BFH275" s="1"/>
      <c r="BFI275" s="1"/>
      <c r="BFJ275" s="1"/>
      <c r="BFK275" s="1"/>
      <c r="BFL275" s="1"/>
      <c r="BFM275" s="1"/>
      <c r="BFN275" s="1"/>
      <c r="BFO275" s="1"/>
      <c r="BFP275" s="1"/>
      <c r="BFQ275" s="1"/>
      <c r="BFR275" s="1"/>
      <c r="BFS275" s="1"/>
      <c r="BFT275" s="1"/>
      <c r="BFU275" s="1"/>
      <c r="BFV275" s="1"/>
      <c r="BFW275" s="1"/>
      <c r="BFX275" s="1"/>
      <c r="BFY275" s="1"/>
      <c r="BFZ275" s="1"/>
      <c r="BGA275" s="1"/>
      <c r="BGB275" s="1"/>
      <c r="BGC275" s="1"/>
      <c r="BGD275" s="1"/>
      <c r="BGE275" s="1"/>
      <c r="BGF275" s="1"/>
      <c r="BGG275" s="1"/>
      <c r="BGH275" s="1"/>
      <c r="BGI275" s="1"/>
      <c r="BGJ275" s="1"/>
      <c r="BGK275" s="1"/>
      <c r="BGL275" s="1"/>
      <c r="BGM275" s="1"/>
      <c r="BGN275" s="1"/>
      <c r="BGO275" s="1"/>
      <c r="BGP275" s="1"/>
      <c r="BGQ275" s="1"/>
      <c r="BGR275" s="1"/>
      <c r="BGS275" s="1"/>
      <c r="BGT275" s="1"/>
      <c r="BGU275" s="1"/>
      <c r="BGV275" s="1"/>
      <c r="BGW275" s="1"/>
      <c r="BGX275" s="1"/>
      <c r="BGY275" s="1"/>
      <c r="BGZ275" s="1"/>
      <c r="BHA275" s="1"/>
      <c r="BHB275" s="1"/>
      <c r="BHC275" s="1"/>
      <c r="BHD275" s="1"/>
      <c r="BHE275" s="1"/>
      <c r="BHF275" s="1"/>
      <c r="BHG275" s="1"/>
      <c r="BHH275" s="1"/>
      <c r="BHI275" s="1"/>
      <c r="BHJ275" s="1"/>
      <c r="BHK275" s="1"/>
      <c r="BHL275" s="1"/>
      <c r="BHM275" s="1"/>
      <c r="BHN275" s="1"/>
      <c r="BHO275" s="1"/>
      <c r="BHP275" s="1"/>
      <c r="BHQ275" s="1"/>
      <c r="BHR275" s="1"/>
      <c r="BHS275" s="1"/>
      <c r="BHT275" s="1"/>
      <c r="BHU275" s="1"/>
      <c r="BHV275" s="1"/>
      <c r="BHW275" s="1"/>
      <c r="BHX275" s="1"/>
      <c r="BHY275" s="1"/>
      <c r="BHZ275" s="1"/>
      <c r="BIA275" s="1"/>
      <c r="BIB275" s="1"/>
      <c r="BIC275" s="1"/>
      <c r="BID275" s="1"/>
      <c r="BIE275" s="1"/>
      <c r="BIF275" s="1"/>
      <c r="BIG275" s="1"/>
      <c r="BIH275" s="1"/>
      <c r="BII275" s="1"/>
      <c r="BIJ275" s="1"/>
      <c r="BIK275" s="1"/>
      <c r="BIL275" s="1"/>
      <c r="BIM275" s="1"/>
      <c r="BIN275" s="1"/>
      <c r="BIO275" s="1"/>
      <c r="BIP275" s="1"/>
      <c r="BIQ275" s="1"/>
      <c r="BIR275" s="1"/>
      <c r="BIS275" s="1"/>
      <c r="BIT275" s="1"/>
      <c r="BIU275" s="1"/>
      <c r="BIV275" s="1"/>
      <c r="BIW275" s="1"/>
      <c r="BIX275" s="1"/>
      <c r="BIY275" s="1"/>
      <c r="BIZ275" s="1"/>
      <c r="BJA275" s="1"/>
      <c r="BJB275" s="1"/>
      <c r="BJC275" s="1"/>
      <c r="BJD275" s="1"/>
      <c r="BJE275" s="1"/>
      <c r="BJF275" s="1"/>
      <c r="BJG275" s="1"/>
      <c r="BJH275" s="1"/>
      <c r="BJI275" s="1"/>
      <c r="BJJ275" s="1"/>
      <c r="BJK275" s="1"/>
      <c r="BJL275" s="1"/>
      <c r="BJM275" s="1"/>
      <c r="BJN275" s="1"/>
      <c r="BJO275" s="1"/>
      <c r="BJP275" s="1"/>
      <c r="BJQ275" s="1"/>
      <c r="BJR275" s="1"/>
      <c r="BJS275" s="1"/>
      <c r="BJT275" s="1"/>
      <c r="BJU275" s="1"/>
      <c r="BJV275" s="1"/>
      <c r="BJW275" s="1"/>
      <c r="BJX275" s="1"/>
      <c r="BJY275" s="1"/>
      <c r="BJZ275" s="1"/>
      <c r="BKA275" s="1"/>
      <c r="BKB275" s="1"/>
      <c r="BKC275" s="1"/>
      <c r="BKD275" s="1"/>
      <c r="BKE275" s="1"/>
      <c r="BKF275" s="1"/>
      <c r="BKG275" s="1"/>
      <c r="BKH275" s="1"/>
      <c r="BKI275" s="1"/>
      <c r="BKJ275" s="1"/>
      <c r="BKK275" s="1"/>
      <c r="BKL275" s="1"/>
      <c r="BKM275" s="1"/>
      <c r="BKN275" s="1"/>
      <c r="BKO275" s="1"/>
      <c r="BKP275" s="1"/>
      <c r="BKQ275" s="1"/>
      <c r="BKR275" s="1"/>
      <c r="BKS275" s="1"/>
      <c r="BKT275" s="1"/>
      <c r="BKU275" s="1"/>
      <c r="BKV275" s="1"/>
      <c r="BKW275" s="1"/>
      <c r="BKX275" s="1"/>
      <c r="BKY275" s="1"/>
      <c r="BKZ275" s="1"/>
      <c r="BLA275" s="1"/>
      <c r="BLB275" s="1"/>
      <c r="BLC275" s="1"/>
      <c r="BLD275" s="1"/>
      <c r="BLE275" s="1"/>
      <c r="BLF275" s="1"/>
      <c r="BLG275" s="1"/>
      <c r="BLH275" s="1"/>
      <c r="BLI275" s="1"/>
      <c r="BLJ275" s="1"/>
      <c r="BLK275" s="1"/>
      <c r="BLL275" s="1"/>
      <c r="BLM275" s="1"/>
      <c r="BLN275" s="1"/>
      <c r="BLO275" s="1"/>
      <c r="BLP275" s="1"/>
      <c r="BLQ275" s="1"/>
      <c r="BLR275" s="1"/>
      <c r="BLS275" s="1"/>
      <c r="BLT275" s="1"/>
      <c r="BLU275" s="1"/>
      <c r="BLV275" s="1"/>
      <c r="BLW275" s="1"/>
      <c r="BLX275" s="1"/>
      <c r="BLY275" s="1"/>
      <c r="BLZ275" s="1"/>
      <c r="BMA275" s="1"/>
      <c r="BMB275" s="1"/>
      <c r="BMC275" s="1"/>
      <c r="BMD275" s="1"/>
      <c r="BME275" s="1"/>
      <c r="BMF275" s="1"/>
      <c r="BMG275" s="1"/>
      <c r="BMH275" s="1"/>
      <c r="BMI275" s="1"/>
      <c r="BMJ275" s="1"/>
      <c r="BMK275" s="1"/>
      <c r="BML275" s="1"/>
      <c r="BMM275" s="1"/>
      <c r="BMN275" s="1"/>
      <c r="BMO275" s="1"/>
      <c r="BMP275" s="1"/>
      <c r="BMQ275" s="1"/>
      <c r="BMR275" s="1"/>
      <c r="BMS275" s="1"/>
      <c r="BMT275" s="1"/>
      <c r="BMU275" s="1"/>
      <c r="BMV275" s="1"/>
      <c r="BMW275" s="1"/>
      <c r="BMX275" s="1"/>
      <c r="BMY275" s="1"/>
      <c r="BMZ275" s="1"/>
      <c r="BNA275" s="1"/>
      <c r="BNB275" s="1"/>
      <c r="BNC275" s="1"/>
      <c r="BND275" s="1"/>
      <c r="BNE275" s="1"/>
      <c r="BNF275" s="1"/>
      <c r="BNG275" s="1"/>
      <c r="BNH275" s="1"/>
      <c r="BNI275" s="1"/>
      <c r="BNJ275" s="1"/>
      <c r="BNK275" s="1"/>
      <c r="BNL275" s="1"/>
      <c r="BNM275" s="1"/>
      <c r="BNN275" s="1"/>
      <c r="BNO275" s="1"/>
      <c r="BNP275" s="1"/>
      <c r="BNQ275" s="1"/>
      <c r="BNR275" s="1"/>
      <c r="BNS275" s="1"/>
      <c r="BNT275" s="1"/>
      <c r="BNU275" s="1"/>
      <c r="BNV275" s="1"/>
      <c r="BNW275" s="1"/>
      <c r="BNX275" s="1"/>
      <c r="BNY275" s="1"/>
      <c r="BNZ275" s="1"/>
      <c r="BOA275" s="1"/>
      <c r="BOB275" s="1"/>
      <c r="BOC275" s="1"/>
      <c r="BOD275" s="1"/>
      <c r="BOE275" s="1"/>
      <c r="BOF275" s="1"/>
      <c r="BOG275" s="1"/>
      <c r="BOH275" s="1"/>
      <c r="BOI275" s="1"/>
      <c r="BOJ275" s="1"/>
      <c r="BOK275" s="1"/>
      <c r="BOL275" s="1"/>
      <c r="BOM275" s="1"/>
      <c r="BON275" s="1"/>
      <c r="BOO275" s="1"/>
      <c r="BOP275" s="1"/>
      <c r="BOQ275" s="1"/>
      <c r="BOR275" s="1"/>
      <c r="BOS275" s="1"/>
      <c r="BOT275" s="1"/>
      <c r="BOU275" s="1"/>
      <c r="BOV275" s="1"/>
      <c r="BOW275" s="1"/>
      <c r="BOX275" s="1"/>
      <c r="BOY275" s="1"/>
      <c r="BOZ275" s="1"/>
      <c r="BPA275" s="1"/>
      <c r="BPB275" s="1"/>
      <c r="BPC275" s="1"/>
      <c r="BPD275" s="1"/>
      <c r="BPE275" s="1"/>
      <c r="BPF275" s="1"/>
      <c r="BPG275" s="1"/>
      <c r="BPH275" s="1"/>
      <c r="BPI275" s="1"/>
      <c r="BPJ275" s="1"/>
      <c r="BPK275" s="1"/>
      <c r="BPL275" s="1"/>
      <c r="BPM275" s="1"/>
      <c r="BPN275" s="1"/>
      <c r="BPO275" s="1"/>
      <c r="BPP275" s="1"/>
      <c r="BPQ275" s="1"/>
      <c r="BPR275" s="1"/>
      <c r="BPS275" s="1"/>
      <c r="BPT275" s="1"/>
      <c r="BPU275" s="1"/>
      <c r="BPV275" s="1"/>
      <c r="BPW275" s="1"/>
      <c r="BPX275" s="1"/>
      <c r="BPY275" s="1"/>
      <c r="BPZ275" s="1"/>
      <c r="BQA275" s="1"/>
      <c r="BQB275" s="1"/>
      <c r="BQC275" s="1"/>
      <c r="BQD275" s="1"/>
      <c r="BQE275" s="1"/>
      <c r="BQF275" s="1"/>
      <c r="BQG275" s="1"/>
      <c r="BQH275" s="1"/>
      <c r="BQI275" s="1"/>
      <c r="BQJ275" s="1"/>
      <c r="BQK275" s="1"/>
      <c r="BQL275" s="1"/>
      <c r="BQM275" s="1"/>
      <c r="BQN275" s="1"/>
      <c r="BQO275" s="1"/>
      <c r="BQP275" s="1"/>
      <c r="BQQ275" s="1"/>
      <c r="BQR275" s="1"/>
      <c r="BQS275" s="1"/>
      <c r="BQT275" s="1"/>
      <c r="BQU275" s="1"/>
      <c r="BQV275" s="1"/>
      <c r="BQW275" s="1"/>
      <c r="BQX275" s="1"/>
      <c r="BQY275" s="1"/>
      <c r="BQZ275" s="1"/>
      <c r="BRA275" s="1"/>
      <c r="BRB275" s="1"/>
      <c r="BRC275" s="1"/>
      <c r="BRD275" s="1"/>
      <c r="BRE275" s="1"/>
      <c r="BRF275" s="1"/>
      <c r="BRG275" s="1"/>
      <c r="BRH275" s="1"/>
      <c r="BRI275" s="1"/>
      <c r="BRJ275" s="1"/>
      <c r="BRK275" s="1"/>
      <c r="BRL275" s="1"/>
      <c r="BRM275" s="1"/>
      <c r="BRN275" s="1"/>
      <c r="BRO275" s="1"/>
      <c r="BRP275" s="1"/>
      <c r="BRQ275" s="1"/>
      <c r="BRR275" s="1"/>
      <c r="BRS275" s="1"/>
      <c r="BRT275" s="1"/>
      <c r="BRU275" s="1"/>
      <c r="BRV275" s="1"/>
      <c r="BRW275" s="1"/>
      <c r="BRX275" s="1"/>
      <c r="BRY275" s="1"/>
      <c r="BRZ275" s="1"/>
      <c r="BSA275" s="1"/>
      <c r="BSB275" s="1"/>
      <c r="BSC275" s="1"/>
      <c r="BSD275" s="1"/>
      <c r="BSE275" s="1"/>
      <c r="BSF275" s="1"/>
      <c r="BSG275" s="1"/>
      <c r="BSH275" s="1"/>
      <c r="BSI275" s="1"/>
      <c r="BSJ275" s="1"/>
      <c r="BSK275" s="1"/>
      <c r="BSL275" s="1"/>
      <c r="BSM275" s="1"/>
      <c r="BSN275" s="1"/>
      <c r="BSO275" s="1"/>
      <c r="BSP275" s="1"/>
      <c r="BSQ275" s="1"/>
      <c r="BSR275" s="1"/>
      <c r="BSS275" s="1"/>
      <c r="BST275" s="1"/>
      <c r="BSU275" s="1"/>
      <c r="BSV275" s="1"/>
      <c r="BSW275" s="1"/>
      <c r="BSX275" s="1"/>
      <c r="BSY275" s="1"/>
      <c r="BSZ275" s="1"/>
      <c r="BTA275" s="1"/>
      <c r="BTB275" s="1"/>
      <c r="BTC275" s="1"/>
      <c r="BTD275" s="1"/>
      <c r="BTE275" s="1"/>
      <c r="BTF275" s="1"/>
      <c r="BTG275" s="1"/>
      <c r="BTH275" s="1"/>
      <c r="BTI275" s="1"/>
      <c r="BTJ275" s="1"/>
      <c r="BTK275" s="1"/>
      <c r="BTL275" s="1"/>
      <c r="BTM275" s="1"/>
      <c r="BTN275" s="1"/>
      <c r="BTO275" s="1"/>
      <c r="BTP275" s="1"/>
      <c r="BTQ275" s="1"/>
      <c r="BTR275" s="1"/>
      <c r="BTS275" s="1"/>
      <c r="BTT275" s="1"/>
      <c r="BTU275" s="1"/>
      <c r="BTV275" s="1"/>
      <c r="BTW275" s="1"/>
      <c r="BTX275" s="1"/>
      <c r="BTY275" s="1"/>
      <c r="BTZ275" s="1"/>
      <c r="BUA275" s="1"/>
      <c r="BUB275" s="1"/>
      <c r="BUC275" s="1"/>
      <c r="BUD275" s="1"/>
      <c r="BUE275" s="1"/>
      <c r="BUF275" s="1"/>
      <c r="BUG275" s="1"/>
      <c r="BUH275" s="1"/>
      <c r="BUI275" s="1"/>
      <c r="BUJ275" s="1"/>
      <c r="BUK275" s="1"/>
      <c r="BUL275" s="1"/>
      <c r="BUM275" s="1"/>
      <c r="BUN275" s="1"/>
      <c r="BUO275" s="1"/>
      <c r="BUP275" s="1"/>
      <c r="BUQ275" s="1"/>
      <c r="BUR275" s="1"/>
      <c r="BUS275" s="1"/>
      <c r="BUT275" s="1"/>
      <c r="BUU275" s="1"/>
      <c r="BUV275" s="1"/>
      <c r="BUW275" s="1"/>
      <c r="BUX275" s="1"/>
      <c r="BUY275" s="1"/>
      <c r="BUZ275" s="1"/>
      <c r="BVA275" s="1"/>
      <c r="BVB275" s="1"/>
      <c r="BVC275" s="1"/>
      <c r="BVD275" s="1"/>
      <c r="BVE275" s="1"/>
      <c r="BVF275" s="1"/>
      <c r="BVG275" s="1"/>
      <c r="BVH275" s="1"/>
      <c r="BVI275" s="1"/>
      <c r="BVJ275" s="1"/>
      <c r="BVK275" s="1"/>
      <c r="BVL275" s="1"/>
      <c r="BVM275" s="1"/>
      <c r="BVN275" s="1"/>
      <c r="BVO275" s="1"/>
      <c r="BVP275" s="1"/>
      <c r="BVQ275" s="1"/>
      <c r="BVR275" s="1"/>
      <c r="BVS275" s="1"/>
      <c r="BVT275" s="1"/>
      <c r="BVU275" s="1"/>
      <c r="BVV275" s="1"/>
      <c r="BVW275" s="1"/>
      <c r="BVX275" s="1"/>
      <c r="BVY275" s="1"/>
      <c r="BVZ275" s="1"/>
      <c r="BWA275" s="1"/>
      <c r="BWB275" s="1"/>
      <c r="BWC275" s="1"/>
      <c r="BWD275" s="1"/>
      <c r="BWE275" s="1"/>
      <c r="BWF275" s="1"/>
      <c r="BWG275" s="1"/>
      <c r="BWH275" s="1"/>
      <c r="BWI275" s="1"/>
      <c r="BWJ275" s="1"/>
      <c r="BWK275" s="1"/>
      <c r="BWL275" s="1"/>
      <c r="BWM275" s="1"/>
      <c r="BWN275" s="1"/>
      <c r="BWO275" s="1"/>
      <c r="BWP275" s="1"/>
      <c r="BWQ275" s="1"/>
      <c r="BWR275" s="1"/>
      <c r="BWS275" s="1"/>
      <c r="BWT275" s="1"/>
      <c r="BWU275" s="1"/>
      <c r="BWV275" s="1"/>
      <c r="BWW275" s="1"/>
      <c r="BWX275" s="1"/>
      <c r="BWY275" s="1"/>
      <c r="BWZ275" s="1"/>
      <c r="BXA275" s="1"/>
      <c r="BXB275" s="1"/>
      <c r="BXC275" s="1"/>
      <c r="BXD275" s="1"/>
      <c r="BXE275" s="1"/>
      <c r="BXF275" s="1"/>
      <c r="BXG275" s="1"/>
      <c r="BXH275" s="1"/>
      <c r="BXI275" s="1"/>
      <c r="BXJ275" s="1"/>
      <c r="BXK275" s="1"/>
      <c r="BXL275" s="1"/>
      <c r="BXM275" s="1"/>
      <c r="BXN275" s="1"/>
      <c r="BXO275" s="1"/>
      <c r="BXP275" s="1"/>
      <c r="BXQ275" s="1"/>
      <c r="BXR275" s="1"/>
      <c r="BXS275" s="1"/>
      <c r="BXT275" s="1"/>
      <c r="BXU275" s="1"/>
      <c r="BXV275" s="1"/>
      <c r="BXW275" s="1"/>
      <c r="BXX275" s="1"/>
      <c r="BXY275" s="1"/>
      <c r="BXZ275" s="1"/>
      <c r="BYA275" s="1"/>
      <c r="BYB275" s="1"/>
      <c r="BYC275" s="1"/>
      <c r="BYD275" s="1"/>
      <c r="BYE275" s="1"/>
      <c r="BYF275" s="1"/>
      <c r="BYG275" s="1"/>
      <c r="BYH275" s="1"/>
      <c r="BYI275" s="1"/>
      <c r="BYJ275" s="1"/>
      <c r="BYK275" s="1"/>
      <c r="BYL275" s="1"/>
      <c r="BYM275" s="1"/>
      <c r="BYN275" s="1"/>
      <c r="BYO275" s="1"/>
      <c r="BYP275" s="1"/>
      <c r="BYQ275" s="1"/>
      <c r="BYR275" s="1"/>
      <c r="BYS275" s="1"/>
      <c r="BYT275" s="1"/>
      <c r="BYU275" s="1"/>
      <c r="BYV275" s="1"/>
      <c r="BYW275" s="1"/>
      <c r="BYX275" s="1"/>
      <c r="BYY275" s="1"/>
      <c r="BYZ275" s="1"/>
      <c r="BZA275" s="1"/>
      <c r="BZB275" s="1"/>
      <c r="BZC275" s="1"/>
      <c r="BZD275" s="1"/>
      <c r="BZE275" s="1"/>
      <c r="BZF275" s="1"/>
      <c r="BZG275" s="1"/>
      <c r="BZH275" s="1"/>
      <c r="BZI275" s="1"/>
      <c r="BZJ275" s="1"/>
      <c r="BZK275" s="1"/>
      <c r="BZL275" s="1"/>
      <c r="BZM275" s="1"/>
      <c r="BZN275" s="1"/>
      <c r="BZO275" s="1"/>
      <c r="BZP275" s="1"/>
      <c r="BZQ275" s="1"/>
      <c r="BZR275" s="1"/>
      <c r="BZS275" s="1"/>
      <c r="BZT275" s="1"/>
      <c r="BZU275" s="1"/>
      <c r="BZV275" s="1"/>
      <c r="BZW275" s="1"/>
      <c r="BZX275" s="1"/>
      <c r="BZY275" s="1"/>
      <c r="BZZ275" s="1"/>
      <c r="CAA275" s="1"/>
      <c r="CAB275" s="1"/>
      <c r="CAC275" s="1"/>
      <c r="CAD275" s="1"/>
      <c r="CAE275" s="1"/>
      <c r="CAF275" s="1"/>
      <c r="CAG275" s="1"/>
      <c r="CAH275" s="1"/>
      <c r="CAI275" s="1"/>
      <c r="CAJ275" s="1"/>
      <c r="CAK275" s="1"/>
      <c r="CAL275" s="1"/>
      <c r="CAM275" s="1"/>
      <c r="CAN275" s="1"/>
      <c r="CAO275" s="1"/>
      <c r="CAP275" s="1"/>
      <c r="CAQ275" s="1"/>
      <c r="CAR275" s="1"/>
      <c r="CAS275" s="1"/>
      <c r="CAT275" s="1"/>
      <c r="CAU275" s="1"/>
      <c r="CAV275" s="1"/>
      <c r="CAW275" s="1"/>
      <c r="CAX275" s="1"/>
      <c r="CAY275" s="1"/>
      <c r="CAZ275" s="1"/>
      <c r="CBA275" s="1"/>
      <c r="CBB275" s="1"/>
      <c r="CBC275" s="1"/>
      <c r="CBD275" s="1"/>
      <c r="CBE275" s="1"/>
      <c r="CBF275" s="1"/>
      <c r="CBG275" s="1"/>
      <c r="CBH275" s="1"/>
      <c r="CBI275" s="1"/>
      <c r="CBJ275" s="1"/>
      <c r="CBK275" s="1"/>
      <c r="CBL275" s="1"/>
      <c r="CBM275" s="1"/>
      <c r="CBN275" s="1"/>
      <c r="CBO275" s="1"/>
      <c r="CBP275" s="1"/>
      <c r="CBQ275" s="1"/>
      <c r="CBR275" s="1"/>
      <c r="CBS275" s="1"/>
      <c r="CBT275" s="1"/>
      <c r="CBU275" s="1"/>
      <c r="CBV275" s="1"/>
      <c r="CBW275" s="1"/>
      <c r="CBX275" s="1"/>
      <c r="CBY275" s="1"/>
      <c r="CBZ275" s="1"/>
      <c r="CCA275" s="1"/>
      <c r="CCB275" s="1"/>
      <c r="CCC275" s="1"/>
      <c r="CCD275" s="1"/>
      <c r="CCE275" s="1"/>
      <c r="CCF275" s="1"/>
      <c r="CCG275" s="1"/>
      <c r="CCH275" s="1"/>
      <c r="CCI275" s="1"/>
      <c r="CCJ275" s="1"/>
      <c r="CCK275" s="1"/>
      <c r="CCL275" s="1"/>
      <c r="CCM275" s="1"/>
      <c r="CCN275" s="1"/>
      <c r="CCO275" s="1"/>
      <c r="CCP275" s="1"/>
      <c r="CCQ275" s="1"/>
      <c r="CCR275" s="1"/>
      <c r="CCS275" s="1"/>
      <c r="CCT275" s="1"/>
      <c r="CCU275" s="1"/>
      <c r="CCV275" s="1"/>
      <c r="CCW275" s="1"/>
      <c r="CCX275" s="1"/>
      <c r="CCY275" s="1"/>
      <c r="CCZ275" s="1"/>
      <c r="CDA275" s="1"/>
      <c r="CDB275" s="1"/>
      <c r="CDC275" s="1"/>
      <c r="CDD275" s="1"/>
      <c r="CDE275" s="1"/>
      <c r="CDF275" s="1"/>
      <c r="CDG275" s="1"/>
      <c r="CDH275" s="1"/>
      <c r="CDI275" s="1"/>
      <c r="CDJ275" s="1"/>
      <c r="CDK275" s="1"/>
      <c r="CDL275" s="1"/>
      <c r="CDM275" s="1"/>
      <c r="CDN275" s="1"/>
      <c r="CDO275" s="1"/>
      <c r="CDP275" s="1"/>
      <c r="CDQ275" s="1"/>
      <c r="CDR275" s="1"/>
      <c r="CDS275" s="1"/>
      <c r="CDT275" s="1"/>
      <c r="CDU275" s="1"/>
      <c r="CDV275" s="1"/>
      <c r="CDW275" s="1"/>
      <c r="CDX275" s="1"/>
      <c r="CDY275" s="1"/>
      <c r="CDZ275" s="1"/>
      <c r="CEA275" s="1"/>
      <c r="CEB275" s="1"/>
      <c r="CEC275" s="1"/>
      <c r="CED275" s="1"/>
      <c r="CEE275" s="1"/>
      <c r="CEF275" s="1"/>
      <c r="CEG275" s="1"/>
      <c r="CEH275" s="1"/>
      <c r="CEI275" s="1"/>
      <c r="CEJ275" s="1"/>
      <c r="CEK275" s="1"/>
      <c r="CEL275" s="1"/>
      <c r="CEM275" s="1"/>
      <c r="CEN275" s="1"/>
      <c r="CEO275" s="1"/>
      <c r="CEP275" s="1"/>
      <c r="CEQ275" s="1"/>
      <c r="CER275" s="1"/>
      <c r="CES275" s="1"/>
      <c r="CET275" s="1"/>
      <c r="CEU275" s="1"/>
      <c r="CEV275" s="1"/>
      <c r="CEW275" s="1"/>
      <c r="CEX275" s="1"/>
      <c r="CEY275" s="1"/>
      <c r="CEZ275" s="1"/>
      <c r="CFA275" s="1"/>
      <c r="CFB275" s="1"/>
      <c r="CFC275" s="1"/>
      <c r="CFD275" s="1"/>
      <c r="CFE275" s="1"/>
      <c r="CFF275" s="1"/>
      <c r="CFG275" s="1"/>
      <c r="CFH275" s="1"/>
      <c r="CFI275" s="1"/>
      <c r="CFJ275" s="1"/>
      <c r="CFK275" s="1"/>
      <c r="CFL275" s="1"/>
      <c r="CFM275" s="1"/>
      <c r="CFN275" s="1"/>
      <c r="CFO275" s="1"/>
      <c r="CFP275" s="1"/>
      <c r="CFQ275" s="1"/>
      <c r="CFR275" s="1"/>
      <c r="CFS275" s="1"/>
      <c r="CFT275" s="1"/>
      <c r="CFU275" s="1"/>
      <c r="CFV275" s="1"/>
      <c r="CFW275" s="1"/>
      <c r="CFX275" s="1"/>
      <c r="CFY275" s="1"/>
      <c r="CFZ275" s="1"/>
      <c r="CGA275" s="1"/>
      <c r="CGB275" s="1"/>
      <c r="CGC275" s="1"/>
      <c r="CGD275" s="1"/>
      <c r="CGE275" s="1"/>
      <c r="CGF275" s="1"/>
      <c r="CGG275" s="1"/>
      <c r="CGH275" s="1"/>
      <c r="CGI275" s="1"/>
      <c r="CGJ275" s="1"/>
      <c r="CGK275" s="1"/>
      <c r="CGL275" s="1"/>
      <c r="CGM275" s="1"/>
      <c r="CGN275" s="1"/>
      <c r="CGO275" s="1"/>
      <c r="CGP275" s="1"/>
      <c r="CGQ275" s="1"/>
      <c r="CGR275" s="1"/>
      <c r="CGS275" s="1"/>
      <c r="CGT275" s="1"/>
      <c r="CGU275" s="1"/>
      <c r="CGV275" s="1"/>
      <c r="CGW275" s="1"/>
      <c r="CGX275" s="1"/>
      <c r="CGY275" s="1"/>
      <c r="CGZ275" s="1"/>
      <c r="CHA275" s="1"/>
      <c r="CHB275" s="1"/>
      <c r="CHC275" s="1"/>
      <c r="CHD275" s="1"/>
      <c r="CHE275" s="1"/>
      <c r="CHF275" s="1"/>
      <c r="CHG275" s="1"/>
      <c r="CHH275" s="1"/>
      <c r="CHI275" s="1"/>
      <c r="CHJ275" s="1"/>
      <c r="CHK275" s="1"/>
      <c r="CHL275" s="1"/>
      <c r="CHM275" s="1"/>
      <c r="CHN275" s="1"/>
      <c r="CHO275" s="1"/>
      <c r="CHP275" s="1"/>
      <c r="CHQ275" s="1"/>
      <c r="CHR275" s="1"/>
      <c r="CHS275" s="1"/>
      <c r="CHT275" s="1"/>
      <c r="CHU275" s="1"/>
      <c r="CHV275" s="1"/>
      <c r="CHW275" s="1"/>
      <c r="CHX275" s="1"/>
      <c r="CHY275" s="1"/>
      <c r="CHZ275" s="1"/>
      <c r="CIA275" s="1"/>
      <c r="CIB275" s="1"/>
      <c r="CIC275" s="1"/>
      <c r="CID275" s="1"/>
      <c r="CIE275" s="1"/>
      <c r="CIF275" s="1"/>
      <c r="CIG275" s="1"/>
      <c r="CIH275" s="1"/>
      <c r="CII275" s="1"/>
      <c r="CIJ275" s="1"/>
      <c r="CIK275" s="1"/>
      <c r="CIL275" s="1"/>
      <c r="CIM275" s="1"/>
      <c r="CIN275" s="1"/>
      <c r="CIO275" s="1"/>
      <c r="CIP275" s="1"/>
      <c r="CIQ275" s="1"/>
      <c r="CIR275" s="1"/>
      <c r="CIS275" s="1"/>
      <c r="CIT275" s="1"/>
      <c r="CIU275" s="1"/>
      <c r="CIV275" s="1"/>
      <c r="CIW275" s="1"/>
      <c r="CIX275" s="1"/>
      <c r="CIY275" s="1"/>
      <c r="CIZ275" s="1"/>
      <c r="CJA275" s="1"/>
      <c r="CJB275" s="1"/>
      <c r="CJC275" s="1"/>
      <c r="CJD275" s="1"/>
      <c r="CJE275" s="1"/>
      <c r="CJF275" s="1"/>
      <c r="CJG275" s="1"/>
      <c r="CJH275" s="1"/>
      <c r="CJI275" s="1"/>
      <c r="CJJ275" s="1"/>
      <c r="CJK275" s="1"/>
      <c r="CJL275" s="1"/>
      <c r="CJM275" s="1"/>
      <c r="CJN275" s="1"/>
      <c r="CJO275" s="1"/>
      <c r="CJP275" s="1"/>
      <c r="CJQ275" s="1"/>
      <c r="CJR275" s="1"/>
      <c r="CJS275" s="1"/>
      <c r="CJT275" s="1"/>
      <c r="CJU275" s="1"/>
      <c r="CJV275" s="1"/>
      <c r="CJW275" s="1"/>
      <c r="CJX275" s="1"/>
      <c r="CJY275" s="1"/>
      <c r="CJZ275" s="1"/>
      <c r="CKA275" s="1"/>
      <c r="CKB275" s="1"/>
      <c r="CKC275" s="1"/>
      <c r="CKD275" s="1"/>
      <c r="CKE275" s="1"/>
      <c r="CKF275" s="1"/>
      <c r="CKG275" s="1"/>
      <c r="CKH275" s="1"/>
      <c r="CKI275" s="1"/>
      <c r="CKJ275" s="1"/>
      <c r="CKK275" s="1"/>
      <c r="CKL275" s="1"/>
      <c r="CKM275" s="1"/>
      <c r="CKN275" s="1"/>
      <c r="CKO275" s="1"/>
      <c r="CKP275" s="1"/>
      <c r="CKQ275" s="1"/>
      <c r="CKR275" s="1"/>
      <c r="CKS275" s="1"/>
      <c r="CKT275" s="1"/>
      <c r="CKU275" s="1"/>
      <c r="CKV275" s="1"/>
      <c r="CKW275" s="1"/>
      <c r="CKX275" s="1"/>
      <c r="CKY275" s="1"/>
      <c r="CKZ275" s="1"/>
      <c r="CLA275" s="1"/>
      <c r="CLB275" s="1"/>
      <c r="CLC275" s="1"/>
      <c r="CLD275" s="1"/>
      <c r="CLE275" s="1"/>
      <c r="CLF275" s="1"/>
      <c r="CLG275" s="1"/>
      <c r="CLH275" s="1"/>
      <c r="CLI275" s="1"/>
      <c r="CLJ275" s="1"/>
      <c r="CLK275" s="1"/>
      <c r="CLL275" s="1"/>
      <c r="CLM275" s="1"/>
      <c r="CLN275" s="1"/>
      <c r="CLO275" s="1"/>
      <c r="CLP275" s="1"/>
      <c r="CLQ275" s="1"/>
      <c r="CLR275" s="1"/>
      <c r="CLS275" s="1"/>
      <c r="CLT275" s="1"/>
      <c r="CLU275" s="1"/>
      <c r="CLV275" s="1"/>
      <c r="CLW275" s="1"/>
      <c r="CLX275" s="1"/>
      <c r="CLY275" s="1"/>
      <c r="CLZ275" s="1"/>
      <c r="CMA275" s="1"/>
      <c r="CMB275" s="1"/>
      <c r="CMC275" s="1"/>
      <c r="CMD275" s="1"/>
      <c r="CME275" s="1"/>
      <c r="CMF275" s="1"/>
      <c r="CMG275" s="1"/>
      <c r="CMH275" s="1"/>
      <c r="CMI275" s="1"/>
      <c r="CMJ275" s="1"/>
      <c r="CMK275" s="1"/>
      <c r="CML275" s="1"/>
      <c r="CMM275" s="1"/>
      <c r="CMN275" s="1"/>
      <c r="CMO275" s="1"/>
      <c r="CMP275" s="1"/>
      <c r="CMQ275" s="1"/>
      <c r="CMR275" s="1"/>
      <c r="CMS275" s="1"/>
      <c r="CMT275" s="1"/>
      <c r="CMU275" s="1"/>
      <c r="CMV275" s="1"/>
      <c r="CMW275" s="1"/>
      <c r="CMX275" s="1"/>
      <c r="CMY275" s="1"/>
      <c r="CMZ275" s="1"/>
      <c r="CNA275" s="1"/>
      <c r="CNB275" s="1"/>
      <c r="CNC275" s="1"/>
      <c r="CND275" s="1"/>
      <c r="CNE275" s="1"/>
      <c r="CNF275" s="1"/>
      <c r="CNG275" s="1"/>
      <c r="CNH275" s="1"/>
      <c r="CNI275" s="1"/>
      <c r="CNJ275" s="1"/>
      <c r="CNK275" s="1"/>
      <c r="CNL275" s="1"/>
      <c r="CNM275" s="1"/>
      <c r="CNN275" s="1"/>
      <c r="CNO275" s="1"/>
      <c r="CNP275" s="1"/>
      <c r="CNQ275" s="1"/>
      <c r="CNR275" s="1"/>
      <c r="CNS275" s="1"/>
      <c r="CNT275" s="1"/>
      <c r="CNU275" s="1"/>
      <c r="CNV275" s="1"/>
      <c r="CNW275" s="1"/>
      <c r="CNX275" s="1"/>
      <c r="CNY275" s="1"/>
      <c r="CNZ275" s="1"/>
      <c r="COA275" s="1"/>
      <c r="COB275" s="1"/>
      <c r="COC275" s="1"/>
      <c r="COD275" s="1"/>
      <c r="COE275" s="1"/>
      <c r="COF275" s="1"/>
      <c r="COG275" s="1"/>
      <c r="COH275" s="1"/>
      <c r="COI275" s="1"/>
      <c r="COJ275" s="1"/>
      <c r="COK275" s="1"/>
      <c r="COL275" s="1"/>
      <c r="COM275" s="1"/>
      <c r="CON275" s="1"/>
      <c r="COO275" s="1"/>
      <c r="COP275" s="1"/>
      <c r="COQ275" s="1"/>
      <c r="COR275" s="1"/>
      <c r="COS275" s="1"/>
      <c r="COT275" s="1"/>
      <c r="COU275" s="1"/>
      <c r="COV275" s="1"/>
      <c r="COW275" s="1"/>
      <c r="COX275" s="1"/>
      <c r="COY275" s="1"/>
      <c r="COZ275" s="1"/>
      <c r="CPA275" s="1"/>
      <c r="CPB275" s="1"/>
      <c r="CPC275" s="1"/>
      <c r="CPD275" s="1"/>
      <c r="CPE275" s="1"/>
      <c r="CPF275" s="1"/>
      <c r="CPG275" s="1"/>
      <c r="CPH275" s="1"/>
      <c r="CPI275" s="1"/>
      <c r="CPJ275" s="1"/>
      <c r="CPK275" s="1"/>
      <c r="CPL275" s="1"/>
      <c r="CPM275" s="1"/>
      <c r="CPN275" s="1"/>
      <c r="CPO275" s="1"/>
      <c r="CPP275" s="1"/>
      <c r="CPQ275" s="1"/>
      <c r="CPR275" s="1"/>
      <c r="CPS275" s="1"/>
      <c r="CPT275" s="1"/>
      <c r="CPU275" s="1"/>
      <c r="CPV275" s="1"/>
      <c r="CPW275" s="1"/>
      <c r="CPX275" s="1"/>
      <c r="CPY275" s="1"/>
      <c r="CPZ275" s="1"/>
      <c r="CQA275" s="1"/>
      <c r="CQB275" s="1"/>
      <c r="CQC275" s="1"/>
      <c r="CQD275" s="1"/>
      <c r="CQE275" s="1"/>
      <c r="CQF275" s="1"/>
      <c r="CQG275" s="1"/>
      <c r="CQH275" s="1"/>
      <c r="CQI275" s="1"/>
      <c r="CQJ275" s="1"/>
      <c r="CQK275" s="1"/>
      <c r="CQL275" s="1"/>
      <c r="CQM275" s="1"/>
      <c r="CQN275" s="1"/>
      <c r="CQO275" s="1"/>
      <c r="CQP275" s="1"/>
      <c r="CQQ275" s="1"/>
      <c r="CQR275" s="1"/>
      <c r="CQS275" s="1"/>
      <c r="CQT275" s="1"/>
      <c r="CQU275" s="1"/>
      <c r="CQV275" s="1"/>
      <c r="CQW275" s="1"/>
      <c r="CQX275" s="1"/>
      <c r="CQY275" s="1"/>
      <c r="CQZ275" s="1"/>
      <c r="CRA275" s="1"/>
      <c r="CRB275" s="1"/>
      <c r="CRC275" s="1"/>
      <c r="CRD275" s="1"/>
      <c r="CRE275" s="1"/>
      <c r="CRF275" s="1"/>
      <c r="CRG275" s="1"/>
      <c r="CRH275" s="1"/>
      <c r="CRI275" s="1"/>
      <c r="CRJ275" s="1"/>
      <c r="CRK275" s="1"/>
      <c r="CRL275" s="1"/>
      <c r="CRM275" s="1"/>
      <c r="CRN275" s="1"/>
      <c r="CRO275" s="1"/>
      <c r="CRP275" s="1"/>
      <c r="CRQ275" s="1"/>
      <c r="CRR275" s="1"/>
      <c r="CRS275" s="1"/>
      <c r="CRT275" s="1"/>
      <c r="CRU275" s="1"/>
      <c r="CRV275" s="1"/>
      <c r="CRW275" s="1"/>
      <c r="CRX275" s="1"/>
      <c r="CRY275" s="1"/>
      <c r="CRZ275" s="1"/>
      <c r="CSA275" s="1"/>
      <c r="CSB275" s="1"/>
      <c r="CSC275" s="1"/>
      <c r="CSD275" s="1"/>
      <c r="CSE275" s="1"/>
      <c r="CSF275" s="1"/>
      <c r="CSG275" s="1"/>
      <c r="CSH275" s="1"/>
      <c r="CSI275" s="1"/>
      <c r="CSJ275" s="1"/>
      <c r="CSK275" s="1"/>
      <c r="CSL275" s="1"/>
      <c r="CSM275" s="1"/>
      <c r="CSN275" s="1"/>
      <c r="CSO275" s="1"/>
      <c r="CSP275" s="1"/>
      <c r="CSQ275" s="1"/>
      <c r="CSR275" s="1"/>
      <c r="CSS275" s="1"/>
      <c r="CST275" s="1"/>
      <c r="CSU275" s="1"/>
      <c r="CSV275" s="1"/>
      <c r="CSW275" s="1"/>
      <c r="CSX275" s="1"/>
      <c r="CSY275" s="1"/>
      <c r="CSZ275" s="1"/>
      <c r="CTA275" s="1"/>
      <c r="CTB275" s="1"/>
      <c r="CTC275" s="1"/>
      <c r="CTD275" s="1"/>
      <c r="CTE275" s="1"/>
      <c r="CTF275" s="1"/>
      <c r="CTG275" s="1"/>
      <c r="CTH275" s="1"/>
      <c r="CTI275" s="1"/>
      <c r="CTJ275" s="1"/>
      <c r="CTK275" s="1"/>
      <c r="CTL275" s="1"/>
      <c r="CTM275" s="1"/>
      <c r="CTN275" s="1"/>
      <c r="CTO275" s="1"/>
      <c r="CTP275" s="1"/>
      <c r="CTQ275" s="1"/>
      <c r="CTR275" s="1"/>
      <c r="CTS275" s="1"/>
      <c r="CTT275" s="1"/>
      <c r="CTU275" s="1"/>
      <c r="CTV275" s="1"/>
      <c r="CTW275" s="1"/>
      <c r="CTX275" s="1"/>
      <c r="CTY275" s="1"/>
      <c r="CTZ275" s="1"/>
      <c r="CUA275" s="1"/>
      <c r="CUB275" s="1"/>
      <c r="CUC275" s="1"/>
      <c r="CUD275" s="1"/>
      <c r="CUE275" s="1"/>
      <c r="CUF275" s="1"/>
      <c r="CUG275" s="1"/>
      <c r="CUH275" s="1"/>
      <c r="CUI275" s="1"/>
      <c r="CUJ275" s="1"/>
      <c r="CUK275" s="1"/>
      <c r="CUL275" s="1"/>
      <c r="CUM275" s="1"/>
      <c r="CUN275" s="1"/>
      <c r="CUO275" s="1"/>
      <c r="CUP275" s="1"/>
      <c r="CUQ275" s="1"/>
      <c r="CUR275" s="1"/>
      <c r="CUS275" s="1"/>
      <c r="CUT275" s="1"/>
      <c r="CUU275" s="1"/>
      <c r="CUV275" s="1"/>
      <c r="CUW275" s="1"/>
      <c r="CUX275" s="1"/>
      <c r="CUY275" s="1"/>
      <c r="CUZ275" s="1"/>
      <c r="CVA275" s="1"/>
      <c r="CVB275" s="1"/>
      <c r="CVC275" s="1"/>
      <c r="CVD275" s="1"/>
      <c r="CVE275" s="1"/>
      <c r="CVF275" s="1"/>
      <c r="CVG275" s="1"/>
      <c r="CVH275" s="1"/>
      <c r="CVI275" s="1"/>
      <c r="CVJ275" s="1"/>
      <c r="CVK275" s="1"/>
      <c r="CVL275" s="1"/>
      <c r="CVM275" s="1"/>
      <c r="CVN275" s="1"/>
      <c r="CVO275" s="1"/>
      <c r="CVP275" s="1"/>
      <c r="CVQ275" s="1"/>
      <c r="CVR275" s="1"/>
      <c r="CVS275" s="1"/>
      <c r="CVT275" s="1"/>
      <c r="CVU275" s="1"/>
      <c r="CVV275" s="1"/>
      <c r="CVW275" s="1"/>
      <c r="CVX275" s="1"/>
      <c r="CVY275" s="1"/>
      <c r="CVZ275" s="1"/>
      <c r="CWA275" s="1"/>
      <c r="CWB275" s="1"/>
      <c r="CWC275" s="1"/>
      <c r="CWD275" s="1"/>
      <c r="CWE275" s="1"/>
      <c r="CWF275" s="1"/>
      <c r="CWG275" s="1"/>
      <c r="CWH275" s="1"/>
      <c r="CWI275" s="1"/>
      <c r="CWJ275" s="1"/>
      <c r="CWK275" s="1"/>
      <c r="CWL275" s="1"/>
      <c r="CWM275" s="1"/>
      <c r="CWN275" s="1"/>
      <c r="CWO275" s="1"/>
      <c r="CWP275" s="1"/>
      <c r="CWQ275" s="1"/>
      <c r="CWR275" s="1"/>
      <c r="CWS275" s="1"/>
      <c r="CWT275" s="1"/>
      <c r="CWU275" s="1"/>
      <c r="CWV275" s="1"/>
      <c r="CWW275" s="1"/>
      <c r="CWX275" s="1"/>
      <c r="CWY275" s="1"/>
      <c r="CWZ275" s="1"/>
      <c r="CXA275" s="1"/>
      <c r="CXB275" s="1"/>
      <c r="CXC275" s="1"/>
      <c r="CXD275" s="1"/>
      <c r="CXE275" s="1"/>
      <c r="CXF275" s="1"/>
      <c r="CXG275" s="1"/>
      <c r="CXH275" s="1"/>
      <c r="CXI275" s="1"/>
      <c r="CXJ275" s="1"/>
      <c r="CXK275" s="1"/>
      <c r="CXL275" s="1"/>
      <c r="CXM275" s="1"/>
      <c r="CXN275" s="1"/>
      <c r="CXO275" s="1"/>
      <c r="CXP275" s="1"/>
      <c r="CXQ275" s="1"/>
      <c r="CXR275" s="1"/>
      <c r="CXS275" s="1"/>
      <c r="CXT275" s="1"/>
      <c r="CXU275" s="1"/>
      <c r="CXV275" s="1"/>
      <c r="CXW275" s="1"/>
      <c r="CXX275" s="1"/>
      <c r="CXY275" s="1"/>
      <c r="CXZ275" s="1"/>
      <c r="CYA275" s="1"/>
      <c r="CYB275" s="1"/>
      <c r="CYC275" s="1"/>
      <c r="CYD275" s="1"/>
      <c r="CYE275" s="1"/>
      <c r="CYF275" s="1"/>
      <c r="CYG275" s="1"/>
      <c r="CYH275" s="1"/>
      <c r="CYI275" s="1"/>
      <c r="CYJ275" s="1"/>
      <c r="CYK275" s="1"/>
      <c r="CYL275" s="1"/>
      <c r="CYM275" s="1"/>
      <c r="CYN275" s="1"/>
      <c r="CYO275" s="1"/>
      <c r="CYP275" s="1"/>
      <c r="CYQ275" s="1"/>
      <c r="CYR275" s="1"/>
      <c r="CYS275" s="1"/>
      <c r="CYT275" s="1"/>
      <c r="CYU275" s="1"/>
      <c r="CYV275" s="1"/>
      <c r="CYW275" s="1"/>
      <c r="CYX275" s="1"/>
      <c r="CYY275" s="1"/>
      <c r="CYZ275" s="1"/>
      <c r="CZA275" s="1"/>
      <c r="CZB275" s="1"/>
      <c r="CZC275" s="1"/>
      <c r="CZD275" s="1"/>
      <c r="CZE275" s="1"/>
      <c r="CZF275" s="1"/>
      <c r="CZG275" s="1"/>
      <c r="CZH275" s="1"/>
      <c r="CZI275" s="1"/>
      <c r="CZJ275" s="1"/>
      <c r="CZK275" s="1"/>
      <c r="CZL275" s="1"/>
      <c r="CZM275" s="1"/>
      <c r="CZN275" s="1"/>
      <c r="CZO275" s="1"/>
      <c r="CZP275" s="1"/>
      <c r="CZQ275" s="1"/>
      <c r="CZR275" s="1"/>
      <c r="CZS275" s="1"/>
      <c r="CZT275" s="1"/>
      <c r="CZU275" s="1"/>
      <c r="CZV275" s="1"/>
      <c r="CZW275" s="1"/>
      <c r="CZX275" s="1"/>
      <c r="CZY275" s="1"/>
      <c r="CZZ275" s="1"/>
      <c r="DAA275" s="1"/>
      <c r="DAB275" s="1"/>
      <c r="DAC275" s="1"/>
      <c r="DAD275" s="1"/>
      <c r="DAE275" s="1"/>
      <c r="DAF275" s="1"/>
      <c r="DAG275" s="1"/>
      <c r="DAH275" s="1"/>
      <c r="DAI275" s="1"/>
      <c r="DAJ275" s="1"/>
      <c r="DAK275" s="1"/>
      <c r="DAL275" s="1"/>
      <c r="DAM275" s="1"/>
      <c r="DAN275" s="1"/>
      <c r="DAO275" s="1"/>
      <c r="DAP275" s="1"/>
      <c r="DAQ275" s="1"/>
      <c r="DAR275" s="1"/>
      <c r="DAS275" s="1"/>
      <c r="DAT275" s="1"/>
      <c r="DAU275" s="1"/>
      <c r="DAV275" s="1"/>
      <c r="DAW275" s="1"/>
      <c r="DAX275" s="1"/>
      <c r="DAY275" s="1"/>
      <c r="DAZ275" s="1"/>
      <c r="DBA275" s="1"/>
      <c r="DBB275" s="1"/>
      <c r="DBC275" s="1"/>
      <c r="DBD275" s="1"/>
      <c r="DBE275" s="1"/>
      <c r="DBF275" s="1"/>
      <c r="DBG275" s="1"/>
      <c r="DBH275" s="1"/>
      <c r="DBI275" s="1"/>
      <c r="DBJ275" s="1"/>
      <c r="DBK275" s="1"/>
      <c r="DBL275" s="1"/>
      <c r="DBM275" s="1"/>
      <c r="DBN275" s="1"/>
      <c r="DBO275" s="1"/>
      <c r="DBP275" s="1"/>
      <c r="DBQ275" s="1"/>
      <c r="DBR275" s="1"/>
      <c r="DBS275" s="1"/>
      <c r="DBT275" s="1"/>
      <c r="DBU275" s="1"/>
      <c r="DBV275" s="1"/>
      <c r="DBW275" s="1"/>
      <c r="DBX275" s="1"/>
      <c r="DBY275" s="1"/>
      <c r="DBZ275" s="1"/>
      <c r="DCA275" s="1"/>
      <c r="DCB275" s="1"/>
      <c r="DCC275" s="1"/>
      <c r="DCD275" s="1"/>
      <c r="DCE275" s="1"/>
      <c r="DCF275" s="1"/>
      <c r="DCG275" s="1"/>
      <c r="DCH275" s="1"/>
      <c r="DCI275" s="1"/>
      <c r="DCJ275" s="1"/>
      <c r="DCK275" s="1"/>
      <c r="DCL275" s="1"/>
      <c r="DCM275" s="1"/>
      <c r="DCN275" s="1"/>
      <c r="DCO275" s="1"/>
      <c r="DCP275" s="1"/>
      <c r="DCQ275" s="1"/>
      <c r="DCR275" s="1"/>
      <c r="DCS275" s="1"/>
      <c r="DCT275" s="1"/>
      <c r="DCU275" s="1"/>
      <c r="DCV275" s="1"/>
      <c r="DCW275" s="1"/>
      <c r="DCX275" s="1"/>
      <c r="DCY275" s="1"/>
      <c r="DCZ275" s="1"/>
      <c r="DDA275" s="1"/>
      <c r="DDB275" s="1"/>
      <c r="DDC275" s="1"/>
      <c r="DDD275" s="1"/>
      <c r="DDE275" s="1"/>
      <c r="DDF275" s="1"/>
      <c r="DDG275" s="1"/>
      <c r="DDH275" s="1"/>
      <c r="DDI275" s="1"/>
      <c r="DDJ275" s="1"/>
      <c r="DDK275" s="1"/>
      <c r="DDL275" s="1"/>
      <c r="DDM275" s="1"/>
      <c r="DDN275" s="1"/>
      <c r="DDO275" s="1"/>
      <c r="DDP275" s="1"/>
      <c r="DDQ275" s="1"/>
      <c r="DDR275" s="1"/>
      <c r="DDS275" s="1"/>
      <c r="DDT275" s="1"/>
      <c r="DDU275" s="1"/>
      <c r="DDV275" s="1"/>
      <c r="DDW275" s="1"/>
      <c r="DDX275" s="1"/>
      <c r="DDY275" s="1"/>
      <c r="DDZ275" s="1"/>
      <c r="DEA275" s="1"/>
      <c r="DEB275" s="1"/>
      <c r="DEC275" s="1"/>
      <c r="DED275" s="1"/>
      <c r="DEE275" s="1"/>
      <c r="DEF275" s="1"/>
      <c r="DEG275" s="1"/>
      <c r="DEH275" s="1"/>
      <c r="DEI275" s="1"/>
      <c r="DEJ275" s="1"/>
      <c r="DEK275" s="1"/>
      <c r="DEL275" s="1"/>
      <c r="DEM275" s="1"/>
      <c r="DEN275" s="1"/>
      <c r="DEO275" s="1"/>
      <c r="DEP275" s="1"/>
      <c r="DEQ275" s="1"/>
      <c r="DER275" s="1"/>
      <c r="DES275" s="1"/>
      <c r="DET275" s="1"/>
      <c r="DEU275" s="1"/>
      <c r="DEV275" s="1"/>
      <c r="DEW275" s="1"/>
      <c r="DEX275" s="1"/>
      <c r="DEY275" s="1"/>
      <c r="DEZ275" s="1"/>
      <c r="DFA275" s="1"/>
      <c r="DFB275" s="1"/>
      <c r="DFC275" s="1"/>
      <c r="DFD275" s="1"/>
      <c r="DFE275" s="1"/>
      <c r="DFF275" s="1"/>
      <c r="DFG275" s="1"/>
      <c r="DFH275" s="1"/>
      <c r="DFI275" s="1"/>
      <c r="DFJ275" s="1"/>
      <c r="DFK275" s="1"/>
      <c r="DFL275" s="1"/>
      <c r="DFM275" s="1"/>
      <c r="DFN275" s="1"/>
      <c r="DFO275" s="1"/>
      <c r="DFP275" s="1"/>
      <c r="DFQ275" s="1"/>
      <c r="DFR275" s="1"/>
      <c r="DFS275" s="1"/>
      <c r="DFT275" s="1"/>
      <c r="DFU275" s="1"/>
      <c r="DFV275" s="1"/>
      <c r="DFW275" s="1"/>
      <c r="DFX275" s="1"/>
      <c r="DFY275" s="1"/>
      <c r="DFZ275" s="1"/>
      <c r="DGA275" s="1"/>
      <c r="DGB275" s="1"/>
      <c r="DGC275" s="1"/>
      <c r="DGD275" s="1"/>
      <c r="DGE275" s="1"/>
      <c r="DGF275" s="1"/>
      <c r="DGG275" s="1"/>
      <c r="DGH275" s="1"/>
      <c r="DGI275" s="1"/>
      <c r="DGJ275" s="1"/>
      <c r="DGK275" s="1"/>
      <c r="DGL275" s="1"/>
      <c r="DGM275" s="1"/>
      <c r="DGN275" s="1"/>
      <c r="DGO275" s="1"/>
      <c r="DGP275" s="1"/>
      <c r="DGQ275" s="1"/>
      <c r="DGR275" s="1"/>
      <c r="DGS275" s="1"/>
      <c r="DGT275" s="1"/>
      <c r="DGU275" s="1"/>
      <c r="DGV275" s="1"/>
      <c r="DGW275" s="1"/>
      <c r="DGX275" s="1"/>
      <c r="DGY275" s="1"/>
      <c r="DGZ275" s="1"/>
      <c r="DHA275" s="1"/>
      <c r="DHB275" s="1"/>
      <c r="DHC275" s="1"/>
      <c r="DHD275" s="1"/>
      <c r="DHE275" s="1"/>
      <c r="DHF275" s="1"/>
      <c r="DHG275" s="1"/>
      <c r="DHH275" s="1"/>
      <c r="DHI275" s="1"/>
      <c r="DHJ275" s="1"/>
      <c r="DHK275" s="1"/>
      <c r="DHL275" s="1"/>
      <c r="DHM275" s="1"/>
      <c r="DHN275" s="1"/>
      <c r="DHO275" s="1"/>
      <c r="DHP275" s="1"/>
      <c r="DHQ275" s="1"/>
      <c r="DHR275" s="1"/>
      <c r="DHS275" s="1"/>
      <c r="DHT275" s="1"/>
      <c r="DHU275" s="1"/>
      <c r="DHV275" s="1"/>
      <c r="DHW275" s="1"/>
      <c r="DHX275" s="1"/>
      <c r="DHY275" s="1"/>
      <c r="DHZ275" s="1"/>
      <c r="DIA275" s="1"/>
      <c r="DIB275" s="1"/>
      <c r="DIC275" s="1"/>
      <c r="DID275" s="1"/>
      <c r="DIE275" s="1"/>
      <c r="DIF275" s="1"/>
      <c r="DIG275" s="1"/>
      <c r="DIH275" s="1"/>
      <c r="DII275" s="1"/>
      <c r="DIJ275" s="1"/>
      <c r="DIK275" s="1"/>
      <c r="DIL275" s="1"/>
      <c r="DIM275" s="1"/>
      <c r="DIN275" s="1"/>
      <c r="DIO275" s="1"/>
      <c r="DIP275" s="1"/>
      <c r="DIQ275" s="1"/>
      <c r="DIR275" s="1"/>
      <c r="DIS275" s="1"/>
      <c r="DIT275" s="1"/>
      <c r="DIU275" s="1"/>
      <c r="DIV275" s="1"/>
      <c r="DIW275" s="1"/>
      <c r="DIX275" s="1"/>
      <c r="DIY275" s="1"/>
      <c r="DIZ275" s="1"/>
      <c r="DJA275" s="1"/>
      <c r="DJB275" s="1"/>
      <c r="DJC275" s="1"/>
      <c r="DJD275" s="1"/>
      <c r="DJE275" s="1"/>
      <c r="DJF275" s="1"/>
      <c r="DJG275" s="1"/>
      <c r="DJH275" s="1"/>
      <c r="DJI275" s="1"/>
      <c r="DJJ275" s="1"/>
      <c r="DJK275" s="1"/>
      <c r="DJL275" s="1"/>
      <c r="DJM275" s="1"/>
      <c r="DJN275" s="1"/>
      <c r="DJO275" s="1"/>
      <c r="DJP275" s="1"/>
      <c r="DJQ275" s="1"/>
      <c r="DJR275" s="1"/>
      <c r="DJS275" s="1"/>
      <c r="DJT275" s="1"/>
      <c r="DJU275" s="1"/>
      <c r="DJV275" s="1"/>
      <c r="DJW275" s="1"/>
      <c r="DJX275" s="1"/>
      <c r="DJY275" s="1"/>
      <c r="DJZ275" s="1"/>
      <c r="DKA275" s="1"/>
      <c r="DKB275" s="1"/>
      <c r="DKC275" s="1"/>
      <c r="DKD275" s="1"/>
      <c r="DKE275" s="1"/>
      <c r="DKF275" s="1"/>
      <c r="DKG275" s="1"/>
      <c r="DKH275" s="1"/>
      <c r="DKI275" s="1"/>
      <c r="DKJ275" s="1"/>
      <c r="DKK275" s="1"/>
      <c r="DKL275" s="1"/>
      <c r="DKM275" s="1"/>
      <c r="DKN275" s="1"/>
      <c r="DKO275" s="1"/>
      <c r="DKP275" s="1"/>
      <c r="DKQ275" s="1"/>
      <c r="DKR275" s="1"/>
      <c r="DKS275" s="1"/>
      <c r="DKT275" s="1"/>
      <c r="DKU275" s="1"/>
      <c r="DKV275" s="1"/>
      <c r="DKW275" s="1"/>
      <c r="DKX275" s="1"/>
      <c r="DKY275" s="1"/>
      <c r="DKZ275" s="1"/>
      <c r="DLA275" s="1"/>
      <c r="DLB275" s="1"/>
      <c r="DLC275" s="1"/>
      <c r="DLD275" s="1"/>
      <c r="DLE275" s="1"/>
      <c r="DLF275" s="1"/>
      <c r="DLG275" s="1"/>
      <c r="DLH275" s="1"/>
      <c r="DLI275" s="1"/>
      <c r="DLJ275" s="1"/>
      <c r="DLK275" s="1"/>
      <c r="DLL275" s="1"/>
      <c r="DLM275" s="1"/>
      <c r="DLN275" s="1"/>
      <c r="DLO275" s="1"/>
      <c r="DLP275" s="1"/>
      <c r="DLQ275" s="1"/>
      <c r="DLR275" s="1"/>
      <c r="DLS275" s="1"/>
      <c r="DLT275" s="1"/>
      <c r="DLU275" s="1"/>
      <c r="DLV275" s="1"/>
      <c r="DLW275" s="1"/>
      <c r="DLX275" s="1"/>
      <c r="DLY275" s="1"/>
      <c r="DLZ275" s="1"/>
      <c r="DMA275" s="1"/>
      <c r="DMB275" s="1"/>
      <c r="DMC275" s="1"/>
      <c r="DMD275" s="1"/>
      <c r="DME275" s="1"/>
      <c r="DMF275" s="1"/>
      <c r="DMG275" s="1"/>
      <c r="DMH275" s="1"/>
      <c r="DMI275" s="1"/>
      <c r="DMJ275" s="1"/>
      <c r="DMK275" s="1"/>
      <c r="DML275" s="1"/>
      <c r="DMM275" s="1"/>
      <c r="DMN275" s="1"/>
      <c r="DMO275" s="1"/>
      <c r="DMP275" s="1"/>
      <c r="DMQ275" s="1"/>
      <c r="DMR275" s="1"/>
      <c r="DMS275" s="1"/>
      <c r="DMT275" s="1"/>
      <c r="DMU275" s="1"/>
      <c r="DMV275" s="1"/>
      <c r="DMW275" s="1"/>
      <c r="DMX275" s="1"/>
      <c r="DMY275" s="1"/>
      <c r="DMZ275" s="1"/>
      <c r="DNA275" s="1"/>
      <c r="DNB275" s="1"/>
      <c r="DNC275" s="1"/>
      <c r="DND275" s="1"/>
      <c r="DNE275" s="1"/>
      <c r="DNF275" s="1"/>
      <c r="DNG275" s="1"/>
      <c r="DNH275" s="1"/>
      <c r="DNI275" s="1"/>
      <c r="DNJ275" s="1"/>
      <c r="DNK275" s="1"/>
      <c r="DNL275" s="1"/>
      <c r="DNM275" s="1"/>
      <c r="DNN275" s="1"/>
      <c r="DNO275" s="1"/>
      <c r="DNP275" s="1"/>
      <c r="DNQ275" s="1"/>
      <c r="DNR275" s="1"/>
      <c r="DNS275" s="1"/>
      <c r="DNT275" s="1"/>
      <c r="DNU275" s="1"/>
      <c r="DNV275" s="1"/>
      <c r="DNW275" s="1"/>
      <c r="DNX275" s="1"/>
      <c r="DNY275" s="1"/>
      <c r="DNZ275" s="1"/>
      <c r="DOA275" s="1"/>
      <c r="DOB275" s="1"/>
      <c r="DOC275" s="1"/>
      <c r="DOD275" s="1"/>
      <c r="DOE275" s="1"/>
      <c r="DOF275" s="1"/>
      <c r="DOG275" s="1"/>
      <c r="DOH275" s="1"/>
      <c r="DOI275" s="1"/>
      <c r="DOJ275" s="1"/>
      <c r="DOK275" s="1"/>
      <c r="DOL275" s="1"/>
      <c r="DOM275" s="1"/>
      <c r="DON275" s="1"/>
      <c r="DOO275" s="1"/>
      <c r="DOP275" s="1"/>
      <c r="DOQ275" s="1"/>
      <c r="DOR275" s="1"/>
      <c r="DOS275" s="1"/>
      <c r="DOT275" s="1"/>
      <c r="DOU275" s="1"/>
      <c r="DOV275" s="1"/>
      <c r="DOW275" s="1"/>
      <c r="DOX275" s="1"/>
      <c r="DOY275" s="1"/>
      <c r="DOZ275" s="1"/>
      <c r="DPA275" s="1"/>
      <c r="DPB275" s="1"/>
      <c r="DPC275" s="1"/>
      <c r="DPD275" s="1"/>
      <c r="DPE275" s="1"/>
      <c r="DPF275" s="1"/>
      <c r="DPG275" s="1"/>
      <c r="DPH275" s="1"/>
      <c r="DPI275" s="1"/>
      <c r="DPJ275" s="1"/>
      <c r="DPK275" s="1"/>
      <c r="DPL275" s="1"/>
      <c r="DPM275" s="1"/>
      <c r="DPN275" s="1"/>
      <c r="DPO275" s="1"/>
      <c r="DPP275" s="1"/>
      <c r="DPQ275" s="1"/>
      <c r="DPR275" s="1"/>
      <c r="DPS275" s="1"/>
      <c r="DPT275" s="1"/>
      <c r="DPU275" s="1"/>
      <c r="DPV275" s="1"/>
      <c r="DPW275" s="1"/>
      <c r="DPX275" s="1"/>
      <c r="DPY275" s="1"/>
      <c r="DPZ275" s="1"/>
      <c r="DQA275" s="1"/>
      <c r="DQB275" s="1"/>
      <c r="DQC275" s="1"/>
      <c r="DQD275" s="1"/>
      <c r="DQE275" s="1"/>
      <c r="DQF275" s="1"/>
      <c r="DQG275" s="1"/>
      <c r="DQH275" s="1"/>
      <c r="DQI275" s="1"/>
      <c r="DQJ275" s="1"/>
      <c r="DQK275" s="1"/>
      <c r="DQL275" s="1"/>
      <c r="DQM275" s="1"/>
      <c r="DQN275" s="1"/>
      <c r="DQO275" s="1"/>
      <c r="DQP275" s="1"/>
      <c r="DQQ275" s="1"/>
      <c r="DQR275" s="1"/>
      <c r="DQS275" s="1"/>
      <c r="DQT275" s="1"/>
      <c r="DQU275" s="1"/>
      <c r="DQV275" s="1"/>
      <c r="DQW275" s="1"/>
      <c r="DQX275" s="1"/>
      <c r="DQY275" s="1"/>
      <c r="DQZ275" s="1"/>
      <c r="DRA275" s="1"/>
      <c r="DRB275" s="1"/>
      <c r="DRC275" s="1"/>
      <c r="DRD275" s="1"/>
      <c r="DRE275" s="1"/>
      <c r="DRF275" s="1"/>
      <c r="DRG275" s="1"/>
      <c r="DRH275" s="1"/>
      <c r="DRI275" s="1"/>
      <c r="DRJ275" s="1"/>
      <c r="DRK275" s="1"/>
      <c r="DRL275" s="1"/>
      <c r="DRM275" s="1"/>
      <c r="DRN275" s="1"/>
      <c r="DRO275" s="1"/>
      <c r="DRP275" s="1"/>
      <c r="DRQ275" s="1"/>
      <c r="DRR275" s="1"/>
      <c r="DRS275" s="1"/>
      <c r="DRT275" s="1"/>
      <c r="DRU275" s="1"/>
      <c r="DRV275" s="1"/>
      <c r="DRW275" s="1"/>
      <c r="DRX275" s="1"/>
      <c r="DRY275" s="1"/>
      <c r="DRZ275" s="1"/>
      <c r="DSA275" s="1"/>
      <c r="DSB275" s="1"/>
      <c r="DSC275" s="1"/>
      <c r="DSD275" s="1"/>
      <c r="DSE275" s="1"/>
      <c r="DSF275" s="1"/>
      <c r="DSG275" s="1"/>
      <c r="DSH275" s="1"/>
      <c r="DSI275" s="1"/>
      <c r="DSJ275" s="1"/>
      <c r="DSK275" s="1"/>
      <c r="DSL275" s="1"/>
      <c r="DSM275" s="1"/>
      <c r="DSN275" s="1"/>
      <c r="DSO275" s="1"/>
      <c r="DSP275" s="1"/>
      <c r="DSQ275" s="1"/>
      <c r="DSR275" s="1"/>
      <c r="DSS275" s="1"/>
      <c r="DST275" s="1"/>
      <c r="DSU275" s="1"/>
      <c r="DSV275" s="1"/>
      <c r="DSW275" s="1"/>
      <c r="DSX275" s="1"/>
      <c r="DSY275" s="1"/>
      <c r="DSZ275" s="1"/>
      <c r="DTA275" s="1"/>
      <c r="DTB275" s="1"/>
      <c r="DTC275" s="1"/>
      <c r="DTD275" s="1"/>
      <c r="DTE275" s="1"/>
      <c r="DTF275" s="1"/>
      <c r="DTG275" s="1"/>
      <c r="DTH275" s="1"/>
      <c r="DTI275" s="1"/>
      <c r="DTJ275" s="1"/>
      <c r="DTK275" s="1"/>
      <c r="DTL275" s="1"/>
      <c r="DTM275" s="1"/>
      <c r="DTN275" s="1"/>
      <c r="DTO275" s="1"/>
      <c r="DTP275" s="1"/>
      <c r="DTQ275" s="1"/>
      <c r="DTR275" s="1"/>
      <c r="DTS275" s="1"/>
      <c r="DTT275" s="1"/>
      <c r="DTU275" s="1"/>
      <c r="DTV275" s="1"/>
      <c r="DTW275" s="1"/>
      <c r="DTX275" s="1"/>
      <c r="DTY275" s="1"/>
      <c r="DTZ275" s="1"/>
      <c r="DUA275" s="1"/>
      <c r="DUB275" s="1"/>
      <c r="DUC275" s="1"/>
      <c r="DUD275" s="1"/>
      <c r="DUE275" s="1"/>
      <c r="DUF275" s="1"/>
      <c r="DUG275" s="1"/>
      <c r="DUH275" s="1"/>
      <c r="DUI275" s="1"/>
      <c r="DUJ275" s="1"/>
      <c r="DUK275" s="1"/>
      <c r="DUL275" s="1"/>
      <c r="DUM275" s="1"/>
      <c r="DUN275" s="1"/>
      <c r="DUO275" s="1"/>
      <c r="DUP275" s="1"/>
      <c r="DUQ275" s="1"/>
      <c r="DUR275" s="1"/>
      <c r="DUS275" s="1"/>
      <c r="DUT275" s="1"/>
      <c r="DUU275" s="1"/>
      <c r="DUV275" s="1"/>
      <c r="DUW275" s="1"/>
      <c r="DUX275" s="1"/>
      <c r="DUY275" s="1"/>
      <c r="DUZ275" s="1"/>
      <c r="DVA275" s="1"/>
      <c r="DVB275" s="1"/>
      <c r="DVC275" s="1"/>
      <c r="DVD275" s="1"/>
      <c r="DVE275" s="1"/>
      <c r="DVF275" s="1"/>
      <c r="DVG275" s="1"/>
      <c r="DVH275" s="1"/>
      <c r="DVI275" s="1"/>
      <c r="DVJ275" s="1"/>
      <c r="DVK275" s="1"/>
      <c r="DVL275" s="1"/>
      <c r="DVM275" s="1"/>
      <c r="DVN275" s="1"/>
      <c r="DVO275" s="1"/>
      <c r="DVP275" s="1"/>
      <c r="DVQ275" s="1"/>
      <c r="DVR275" s="1"/>
      <c r="DVS275" s="1"/>
      <c r="DVT275" s="1"/>
      <c r="DVU275" s="1"/>
      <c r="DVV275" s="1"/>
      <c r="DVW275" s="1"/>
      <c r="DVX275" s="1"/>
      <c r="DVY275" s="1"/>
      <c r="DVZ275" s="1"/>
      <c r="DWA275" s="1"/>
      <c r="DWB275" s="1"/>
      <c r="DWC275" s="1"/>
      <c r="DWD275" s="1"/>
      <c r="DWE275" s="1"/>
      <c r="DWF275" s="1"/>
      <c r="DWG275" s="1"/>
      <c r="DWH275" s="1"/>
      <c r="DWI275" s="1"/>
      <c r="DWJ275" s="1"/>
      <c r="DWK275" s="1"/>
      <c r="DWL275" s="1"/>
      <c r="DWM275" s="1"/>
      <c r="DWN275" s="1"/>
      <c r="DWO275" s="1"/>
      <c r="DWP275" s="1"/>
      <c r="DWQ275" s="1"/>
      <c r="DWR275" s="1"/>
      <c r="DWS275" s="1"/>
      <c r="DWT275" s="1"/>
      <c r="DWU275" s="1"/>
      <c r="DWV275" s="1"/>
      <c r="DWW275" s="1"/>
      <c r="DWX275" s="1"/>
      <c r="DWY275" s="1"/>
      <c r="DWZ275" s="1"/>
      <c r="DXA275" s="1"/>
      <c r="DXB275" s="1"/>
      <c r="DXC275" s="1"/>
      <c r="DXD275" s="1"/>
      <c r="DXE275" s="1"/>
      <c r="DXF275" s="1"/>
      <c r="DXG275" s="1"/>
      <c r="DXH275" s="1"/>
      <c r="DXI275" s="1"/>
      <c r="DXJ275" s="1"/>
      <c r="DXK275" s="1"/>
      <c r="DXL275" s="1"/>
      <c r="DXM275" s="1"/>
      <c r="DXN275" s="1"/>
      <c r="DXO275" s="1"/>
      <c r="DXP275" s="1"/>
      <c r="DXQ275" s="1"/>
      <c r="DXR275" s="1"/>
      <c r="DXS275" s="1"/>
      <c r="DXT275" s="1"/>
      <c r="DXU275" s="1"/>
      <c r="DXV275" s="1"/>
      <c r="DXW275" s="1"/>
      <c r="DXX275" s="1"/>
      <c r="DXY275" s="1"/>
      <c r="DXZ275" s="1"/>
      <c r="DYA275" s="1"/>
      <c r="DYB275" s="1"/>
      <c r="DYC275" s="1"/>
      <c r="DYD275" s="1"/>
      <c r="DYE275" s="1"/>
      <c r="DYF275" s="1"/>
      <c r="DYG275" s="1"/>
      <c r="DYH275" s="1"/>
      <c r="DYI275" s="1"/>
      <c r="DYJ275" s="1"/>
      <c r="DYK275" s="1"/>
      <c r="DYL275" s="1"/>
      <c r="DYM275" s="1"/>
      <c r="DYN275" s="1"/>
      <c r="DYO275" s="1"/>
      <c r="DYP275" s="1"/>
      <c r="DYQ275" s="1"/>
      <c r="DYR275" s="1"/>
      <c r="DYS275" s="1"/>
      <c r="DYT275" s="1"/>
      <c r="DYU275" s="1"/>
      <c r="DYV275" s="1"/>
      <c r="DYW275" s="1"/>
      <c r="DYX275" s="1"/>
      <c r="DYY275" s="1"/>
      <c r="DYZ275" s="1"/>
      <c r="DZA275" s="1"/>
      <c r="DZB275" s="1"/>
      <c r="DZC275" s="1"/>
      <c r="DZD275" s="1"/>
      <c r="DZE275" s="1"/>
      <c r="DZF275" s="1"/>
      <c r="DZG275" s="1"/>
      <c r="DZH275" s="1"/>
      <c r="DZI275" s="1"/>
      <c r="DZJ275" s="1"/>
      <c r="DZK275" s="1"/>
      <c r="DZL275" s="1"/>
      <c r="DZM275" s="1"/>
      <c r="DZN275" s="1"/>
      <c r="DZO275" s="1"/>
      <c r="DZP275" s="1"/>
      <c r="DZQ275" s="1"/>
      <c r="DZR275" s="1"/>
      <c r="DZS275" s="1"/>
      <c r="DZT275" s="1"/>
      <c r="DZU275" s="1"/>
      <c r="DZV275" s="1"/>
      <c r="DZW275" s="1"/>
      <c r="DZX275" s="1"/>
      <c r="DZY275" s="1"/>
      <c r="DZZ275" s="1"/>
      <c r="EAA275" s="1"/>
      <c r="EAB275" s="1"/>
      <c r="EAC275" s="1"/>
      <c r="EAD275" s="1"/>
      <c r="EAE275" s="1"/>
      <c r="EAF275" s="1"/>
      <c r="EAG275" s="1"/>
      <c r="EAH275" s="1"/>
      <c r="EAI275" s="1"/>
      <c r="EAJ275" s="1"/>
      <c r="EAK275" s="1"/>
      <c r="EAL275" s="1"/>
      <c r="EAM275" s="1"/>
      <c r="EAN275" s="1"/>
      <c r="EAO275" s="1"/>
      <c r="EAP275" s="1"/>
      <c r="EAQ275" s="1"/>
      <c r="EAR275" s="1"/>
      <c r="EAS275" s="1"/>
      <c r="EAT275" s="1"/>
      <c r="EAU275" s="1"/>
      <c r="EAV275" s="1"/>
      <c r="EAW275" s="1"/>
      <c r="EAX275" s="1"/>
      <c r="EAY275" s="1"/>
      <c r="EAZ275" s="1"/>
      <c r="EBA275" s="1"/>
      <c r="EBB275" s="1"/>
      <c r="EBC275" s="1"/>
      <c r="EBD275" s="1"/>
      <c r="EBE275" s="1"/>
      <c r="EBF275" s="1"/>
      <c r="EBG275" s="1"/>
      <c r="EBH275" s="1"/>
      <c r="EBI275" s="1"/>
      <c r="EBJ275" s="1"/>
      <c r="EBK275" s="1"/>
      <c r="EBL275" s="1"/>
      <c r="EBM275" s="1"/>
      <c r="EBN275" s="1"/>
      <c r="EBO275" s="1"/>
      <c r="EBP275" s="1"/>
      <c r="EBQ275" s="1"/>
      <c r="EBR275" s="1"/>
      <c r="EBS275" s="1"/>
      <c r="EBT275" s="1"/>
      <c r="EBU275" s="1"/>
      <c r="EBV275" s="1"/>
      <c r="EBW275" s="1"/>
      <c r="EBX275" s="1"/>
      <c r="EBY275" s="1"/>
      <c r="EBZ275" s="1"/>
      <c r="ECA275" s="1"/>
      <c r="ECB275" s="1"/>
      <c r="ECC275" s="1"/>
      <c r="ECD275" s="1"/>
      <c r="ECE275" s="1"/>
      <c r="ECF275" s="1"/>
      <c r="ECG275" s="1"/>
      <c r="ECH275" s="1"/>
      <c r="ECI275" s="1"/>
      <c r="ECJ275" s="1"/>
      <c r="ECK275" s="1"/>
      <c r="ECL275" s="1"/>
      <c r="ECM275" s="1"/>
      <c r="ECN275" s="1"/>
      <c r="ECO275" s="1"/>
      <c r="ECP275" s="1"/>
      <c r="ECQ275" s="1"/>
      <c r="ECR275" s="1"/>
      <c r="ECS275" s="1"/>
      <c r="ECT275" s="1"/>
      <c r="ECU275" s="1"/>
      <c r="ECV275" s="1"/>
      <c r="ECW275" s="1"/>
      <c r="ECX275" s="1"/>
      <c r="ECY275" s="1"/>
      <c r="ECZ275" s="1"/>
      <c r="EDA275" s="1"/>
      <c r="EDB275" s="1"/>
      <c r="EDC275" s="1"/>
      <c r="EDD275" s="1"/>
      <c r="EDE275" s="1"/>
      <c r="EDF275" s="1"/>
      <c r="EDG275" s="1"/>
      <c r="EDH275" s="1"/>
      <c r="EDI275" s="1"/>
      <c r="EDJ275" s="1"/>
      <c r="EDK275" s="1"/>
      <c r="EDL275" s="1"/>
      <c r="EDM275" s="1"/>
      <c r="EDN275" s="1"/>
      <c r="EDO275" s="1"/>
      <c r="EDP275" s="1"/>
      <c r="EDQ275" s="1"/>
      <c r="EDR275" s="1"/>
      <c r="EDS275" s="1"/>
      <c r="EDT275" s="1"/>
      <c r="EDU275" s="1"/>
      <c r="EDV275" s="1"/>
      <c r="EDW275" s="1"/>
      <c r="EDX275" s="1"/>
      <c r="EDY275" s="1"/>
      <c r="EDZ275" s="1"/>
      <c r="EEA275" s="1"/>
      <c r="EEB275" s="1"/>
      <c r="EEC275" s="1"/>
      <c r="EED275" s="1"/>
      <c r="EEE275" s="1"/>
      <c r="EEF275" s="1"/>
      <c r="EEG275" s="1"/>
      <c r="EEH275" s="1"/>
      <c r="EEI275" s="1"/>
      <c r="EEJ275" s="1"/>
      <c r="EEK275" s="1"/>
      <c r="EEL275" s="1"/>
      <c r="EEM275" s="1"/>
      <c r="EEN275" s="1"/>
      <c r="EEO275" s="1"/>
      <c r="EEP275" s="1"/>
      <c r="EEQ275" s="1"/>
      <c r="EER275" s="1"/>
      <c r="EES275" s="1"/>
      <c r="EET275" s="1"/>
      <c r="EEU275" s="1"/>
      <c r="EEV275" s="1"/>
      <c r="EEW275" s="1"/>
      <c r="EEX275" s="1"/>
      <c r="EEY275" s="1"/>
      <c r="EEZ275" s="1"/>
      <c r="EFA275" s="1"/>
      <c r="EFB275" s="1"/>
      <c r="EFC275" s="1"/>
      <c r="EFD275" s="1"/>
      <c r="EFE275" s="1"/>
      <c r="EFF275" s="1"/>
      <c r="EFG275" s="1"/>
      <c r="EFH275" s="1"/>
      <c r="EFI275" s="1"/>
      <c r="EFJ275" s="1"/>
      <c r="EFK275" s="1"/>
      <c r="EFL275" s="1"/>
      <c r="EFM275" s="1"/>
      <c r="EFN275" s="1"/>
      <c r="EFO275" s="1"/>
      <c r="EFP275" s="1"/>
      <c r="EFQ275" s="1"/>
      <c r="EFR275" s="1"/>
      <c r="EFS275" s="1"/>
      <c r="EFT275" s="1"/>
      <c r="EFU275" s="1"/>
      <c r="EFV275" s="1"/>
      <c r="EFW275" s="1"/>
      <c r="EFX275" s="1"/>
      <c r="EFY275" s="1"/>
      <c r="EFZ275" s="1"/>
      <c r="EGA275" s="1"/>
      <c r="EGB275" s="1"/>
      <c r="EGC275" s="1"/>
      <c r="EGD275" s="1"/>
      <c r="EGE275" s="1"/>
      <c r="EGF275" s="1"/>
      <c r="EGG275" s="1"/>
      <c r="EGH275" s="1"/>
      <c r="EGI275" s="1"/>
      <c r="EGJ275" s="1"/>
      <c r="EGK275" s="1"/>
      <c r="EGL275" s="1"/>
      <c r="EGM275" s="1"/>
      <c r="EGN275" s="1"/>
      <c r="EGO275" s="1"/>
      <c r="EGP275" s="1"/>
      <c r="EGQ275" s="1"/>
      <c r="EGR275" s="1"/>
      <c r="EGS275" s="1"/>
      <c r="EGT275" s="1"/>
      <c r="EGU275" s="1"/>
      <c r="EGV275" s="1"/>
      <c r="EGW275" s="1"/>
      <c r="EGX275" s="1"/>
      <c r="EGY275" s="1"/>
      <c r="EGZ275" s="1"/>
      <c r="EHA275" s="1"/>
      <c r="EHB275" s="1"/>
      <c r="EHC275" s="1"/>
      <c r="EHD275" s="1"/>
      <c r="EHE275" s="1"/>
      <c r="EHF275" s="1"/>
      <c r="EHG275" s="1"/>
      <c r="EHH275" s="1"/>
      <c r="EHI275" s="1"/>
      <c r="EHJ275" s="1"/>
      <c r="EHK275" s="1"/>
      <c r="EHL275" s="1"/>
      <c r="EHM275" s="1"/>
      <c r="EHN275" s="1"/>
      <c r="EHO275" s="1"/>
      <c r="EHP275" s="1"/>
      <c r="EHQ275" s="1"/>
      <c r="EHR275" s="1"/>
      <c r="EHS275" s="1"/>
      <c r="EHT275" s="1"/>
      <c r="EHU275" s="1"/>
      <c r="EHV275" s="1"/>
      <c r="EHW275" s="1"/>
      <c r="EHX275" s="1"/>
      <c r="EHY275" s="1"/>
      <c r="EHZ275" s="1"/>
      <c r="EIA275" s="1"/>
      <c r="EIB275" s="1"/>
      <c r="EIC275" s="1"/>
      <c r="EID275" s="1"/>
      <c r="EIE275" s="1"/>
      <c r="EIF275" s="1"/>
      <c r="EIG275" s="1"/>
      <c r="EIH275" s="1"/>
      <c r="EII275" s="1"/>
      <c r="EIJ275" s="1"/>
      <c r="EIK275" s="1"/>
      <c r="EIL275" s="1"/>
      <c r="EIM275" s="1"/>
      <c r="EIN275" s="1"/>
      <c r="EIO275" s="1"/>
      <c r="EIP275" s="1"/>
      <c r="EIQ275" s="1"/>
      <c r="EIR275" s="1"/>
      <c r="EIS275" s="1"/>
      <c r="EIT275" s="1"/>
      <c r="EIU275" s="1"/>
      <c r="EIV275" s="1"/>
      <c r="EIW275" s="1"/>
      <c r="EIX275" s="1"/>
      <c r="EIY275" s="1"/>
      <c r="EIZ275" s="1"/>
      <c r="EJA275" s="1"/>
      <c r="EJB275" s="1"/>
      <c r="EJC275" s="1"/>
      <c r="EJD275" s="1"/>
      <c r="EJE275" s="1"/>
      <c r="EJF275" s="1"/>
      <c r="EJG275" s="1"/>
      <c r="EJH275" s="1"/>
      <c r="EJI275" s="1"/>
      <c r="EJJ275" s="1"/>
      <c r="EJK275" s="1"/>
      <c r="EJL275" s="1"/>
      <c r="EJM275" s="1"/>
      <c r="EJN275" s="1"/>
      <c r="EJO275" s="1"/>
      <c r="EJP275" s="1"/>
      <c r="EJQ275" s="1"/>
      <c r="EJR275" s="1"/>
      <c r="EJS275" s="1"/>
      <c r="EJT275" s="1"/>
      <c r="EJU275" s="1"/>
      <c r="EJV275" s="1"/>
      <c r="EJW275" s="1"/>
      <c r="EJX275" s="1"/>
      <c r="EJY275" s="1"/>
      <c r="EJZ275" s="1"/>
      <c r="EKA275" s="1"/>
      <c r="EKB275" s="1"/>
      <c r="EKC275" s="1"/>
      <c r="EKD275" s="1"/>
      <c r="EKE275" s="1"/>
      <c r="EKF275" s="1"/>
      <c r="EKG275" s="1"/>
      <c r="EKH275" s="1"/>
      <c r="EKI275" s="1"/>
      <c r="EKJ275" s="1"/>
      <c r="EKK275" s="1"/>
      <c r="EKL275" s="1"/>
      <c r="EKM275" s="1"/>
      <c r="EKN275" s="1"/>
      <c r="EKO275" s="1"/>
      <c r="EKP275" s="1"/>
      <c r="EKQ275" s="1"/>
      <c r="EKR275" s="1"/>
      <c r="EKS275" s="1"/>
      <c r="EKT275" s="1"/>
      <c r="EKU275" s="1"/>
      <c r="EKV275" s="1"/>
      <c r="EKW275" s="1"/>
      <c r="EKX275" s="1"/>
      <c r="EKY275" s="1"/>
      <c r="EKZ275" s="1"/>
      <c r="ELA275" s="1"/>
      <c r="ELB275" s="1"/>
      <c r="ELC275" s="1"/>
      <c r="ELD275" s="1"/>
      <c r="ELE275" s="1"/>
      <c r="ELF275" s="1"/>
      <c r="ELG275" s="1"/>
      <c r="ELH275" s="1"/>
      <c r="ELI275" s="1"/>
      <c r="ELJ275" s="1"/>
      <c r="ELK275" s="1"/>
      <c r="ELL275" s="1"/>
      <c r="ELM275" s="1"/>
      <c r="ELN275" s="1"/>
      <c r="ELO275" s="1"/>
      <c r="ELP275" s="1"/>
      <c r="ELQ275" s="1"/>
      <c r="ELR275" s="1"/>
      <c r="ELS275" s="1"/>
      <c r="ELT275" s="1"/>
      <c r="ELU275" s="1"/>
      <c r="ELV275" s="1"/>
      <c r="ELW275" s="1"/>
      <c r="ELX275" s="1"/>
      <c r="ELY275" s="1"/>
      <c r="ELZ275" s="1"/>
      <c r="EMA275" s="1"/>
      <c r="EMB275" s="1"/>
      <c r="EMC275" s="1"/>
      <c r="EMD275" s="1"/>
      <c r="EME275" s="1"/>
      <c r="EMF275" s="1"/>
      <c r="EMG275" s="1"/>
      <c r="EMH275" s="1"/>
      <c r="EMI275" s="1"/>
      <c r="EMJ275" s="1"/>
      <c r="EMK275" s="1"/>
      <c r="EML275" s="1"/>
      <c r="EMM275" s="1"/>
      <c r="EMN275" s="1"/>
      <c r="EMO275" s="1"/>
      <c r="EMP275" s="1"/>
      <c r="EMQ275" s="1"/>
      <c r="EMR275" s="1"/>
      <c r="EMS275" s="1"/>
      <c r="EMT275" s="1"/>
      <c r="EMU275" s="1"/>
      <c r="EMV275" s="1"/>
      <c r="EMW275" s="1"/>
      <c r="EMX275" s="1"/>
      <c r="EMY275" s="1"/>
      <c r="EMZ275" s="1"/>
      <c r="ENA275" s="1"/>
      <c r="ENB275" s="1"/>
      <c r="ENC275" s="1"/>
      <c r="END275" s="1"/>
      <c r="ENE275" s="1"/>
      <c r="ENF275" s="1"/>
      <c r="ENG275" s="1"/>
      <c r="ENH275" s="1"/>
      <c r="ENI275" s="1"/>
      <c r="ENJ275" s="1"/>
      <c r="ENK275" s="1"/>
      <c r="ENL275" s="1"/>
      <c r="ENM275" s="1"/>
      <c r="ENN275" s="1"/>
      <c r="ENO275" s="1"/>
      <c r="ENP275" s="1"/>
      <c r="ENQ275" s="1"/>
      <c r="ENR275" s="1"/>
      <c r="ENS275" s="1"/>
      <c r="ENT275" s="1"/>
      <c r="ENU275" s="1"/>
      <c r="ENV275" s="1"/>
      <c r="ENW275" s="1"/>
      <c r="ENX275" s="1"/>
      <c r="ENY275" s="1"/>
      <c r="ENZ275" s="1"/>
      <c r="EOA275" s="1"/>
      <c r="EOB275" s="1"/>
      <c r="EOC275" s="1"/>
      <c r="EOD275" s="1"/>
      <c r="EOE275" s="1"/>
      <c r="EOF275" s="1"/>
      <c r="EOG275" s="1"/>
      <c r="EOH275" s="1"/>
      <c r="EOI275" s="1"/>
      <c r="EOJ275" s="1"/>
      <c r="EOK275" s="1"/>
      <c r="EOL275" s="1"/>
      <c r="EOM275" s="1"/>
      <c r="EON275" s="1"/>
      <c r="EOO275" s="1"/>
      <c r="EOP275" s="1"/>
      <c r="EOQ275" s="1"/>
      <c r="EOR275" s="1"/>
      <c r="EOS275" s="1"/>
      <c r="EOT275" s="1"/>
      <c r="EOU275" s="1"/>
      <c r="EOV275" s="1"/>
      <c r="EOW275" s="1"/>
      <c r="EOX275" s="1"/>
      <c r="EOY275" s="1"/>
      <c r="EOZ275" s="1"/>
      <c r="EPA275" s="1"/>
      <c r="EPB275" s="1"/>
      <c r="EPC275" s="1"/>
      <c r="EPD275" s="1"/>
      <c r="EPE275" s="1"/>
      <c r="EPF275" s="1"/>
      <c r="EPG275" s="1"/>
      <c r="EPH275" s="1"/>
      <c r="EPI275" s="1"/>
      <c r="EPJ275" s="1"/>
      <c r="EPK275" s="1"/>
      <c r="EPL275" s="1"/>
      <c r="EPM275" s="1"/>
      <c r="EPN275" s="1"/>
      <c r="EPO275" s="1"/>
      <c r="EPP275" s="1"/>
      <c r="EPQ275" s="1"/>
      <c r="EPR275" s="1"/>
      <c r="EPS275" s="1"/>
      <c r="EPT275" s="1"/>
      <c r="EPU275" s="1"/>
      <c r="EPV275" s="1"/>
      <c r="EPW275" s="1"/>
      <c r="EPX275" s="1"/>
      <c r="EPY275" s="1"/>
      <c r="EPZ275" s="1"/>
      <c r="EQA275" s="1"/>
      <c r="EQB275" s="1"/>
      <c r="EQC275" s="1"/>
      <c r="EQD275" s="1"/>
      <c r="EQE275" s="1"/>
      <c r="EQF275" s="1"/>
      <c r="EQG275" s="1"/>
      <c r="EQH275" s="1"/>
      <c r="EQI275" s="1"/>
      <c r="EQJ275" s="1"/>
      <c r="EQK275" s="1"/>
      <c r="EQL275" s="1"/>
      <c r="EQM275" s="1"/>
      <c r="EQN275" s="1"/>
      <c r="EQO275" s="1"/>
      <c r="EQP275" s="1"/>
      <c r="EQQ275" s="1"/>
      <c r="EQR275" s="1"/>
      <c r="EQS275" s="1"/>
      <c r="EQT275" s="1"/>
      <c r="EQU275" s="1"/>
      <c r="EQV275" s="1"/>
      <c r="EQW275" s="1"/>
      <c r="EQX275" s="1"/>
      <c r="EQY275" s="1"/>
      <c r="EQZ275" s="1"/>
      <c r="ERA275" s="1"/>
      <c r="ERB275" s="1"/>
      <c r="ERC275" s="1"/>
      <c r="ERD275" s="1"/>
      <c r="ERE275" s="1"/>
      <c r="ERF275" s="1"/>
      <c r="ERG275" s="1"/>
      <c r="ERH275" s="1"/>
      <c r="ERI275" s="1"/>
      <c r="ERJ275" s="1"/>
      <c r="ERK275" s="1"/>
      <c r="ERL275" s="1"/>
      <c r="ERM275" s="1"/>
      <c r="ERN275" s="1"/>
      <c r="ERO275" s="1"/>
      <c r="ERP275" s="1"/>
      <c r="ERQ275" s="1"/>
      <c r="ERR275" s="1"/>
      <c r="ERS275" s="1"/>
      <c r="ERT275" s="1"/>
      <c r="ERU275" s="1"/>
      <c r="ERV275" s="1"/>
      <c r="ERW275" s="1"/>
      <c r="ERX275" s="1"/>
      <c r="ERY275" s="1"/>
      <c r="ERZ275" s="1"/>
      <c r="ESA275" s="1"/>
      <c r="ESB275" s="1"/>
      <c r="ESC275" s="1"/>
      <c r="ESD275" s="1"/>
      <c r="ESE275" s="1"/>
      <c r="ESF275" s="1"/>
      <c r="ESG275" s="1"/>
      <c r="ESH275" s="1"/>
      <c r="ESI275" s="1"/>
      <c r="ESJ275" s="1"/>
      <c r="ESK275" s="1"/>
      <c r="ESL275" s="1"/>
      <c r="ESM275" s="1"/>
      <c r="ESN275" s="1"/>
      <c r="ESO275" s="1"/>
      <c r="ESP275" s="1"/>
      <c r="ESQ275" s="1"/>
      <c r="ESR275" s="1"/>
      <c r="ESS275" s="1"/>
      <c r="EST275" s="1"/>
      <c r="ESU275" s="1"/>
      <c r="ESV275" s="1"/>
      <c r="ESW275" s="1"/>
      <c r="ESX275" s="1"/>
      <c r="ESY275" s="1"/>
      <c r="ESZ275" s="1"/>
      <c r="ETA275" s="1"/>
      <c r="ETB275" s="1"/>
      <c r="ETC275" s="1"/>
      <c r="ETD275" s="1"/>
      <c r="ETE275" s="1"/>
      <c r="ETF275" s="1"/>
      <c r="ETG275" s="1"/>
      <c r="ETH275" s="1"/>
      <c r="ETI275" s="1"/>
      <c r="ETJ275" s="1"/>
      <c r="ETK275" s="1"/>
      <c r="ETL275" s="1"/>
      <c r="ETM275" s="1"/>
      <c r="ETN275" s="1"/>
      <c r="ETO275" s="1"/>
      <c r="ETP275" s="1"/>
      <c r="ETQ275" s="1"/>
      <c r="ETR275" s="1"/>
      <c r="ETS275" s="1"/>
      <c r="ETT275" s="1"/>
      <c r="ETU275" s="1"/>
      <c r="ETV275" s="1"/>
      <c r="ETW275" s="1"/>
      <c r="ETX275" s="1"/>
      <c r="ETY275" s="1"/>
      <c r="ETZ275" s="1"/>
      <c r="EUA275" s="1"/>
      <c r="EUB275" s="1"/>
      <c r="EUC275" s="1"/>
      <c r="EUD275" s="1"/>
      <c r="EUE275" s="1"/>
      <c r="EUF275" s="1"/>
      <c r="EUG275" s="1"/>
      <c r="EUH275" s="1"/>
      <c r="EUI275" s="1"/>
      <c r="EUJ275" s="1"/>
      <c r="EUK275" s="1"/>
      <c r="EUL275" s="1"/>
      <c r="EUM275" s="1"/>
      <c r="EUN275" s="1"/>
      <c r="EUO275" s="1"/>
      <c r="EUP275" s="1"/>
      <c r="EUQ275" s="1"/>
      <c r="EUR275" s="1"/>
      <c r="EUS275" s="1"/>
      <c r="EUT275" s="1"/>
      <c r="EUU275" s="1"/>
      <c r="EUV275" s="1"/>
      <c r="EUW275" s="1"/>
      <c r="EUX275" s="1"/>
      <c r="EUY275" s="1"/>
      <c r="EUZ275" s="1"/>
      <c r="EVA275" s="1"/>
      <c r="EVB275" s="1"/>
      <c r="EVC275" s="1"/>
      <c r="EVD275" s="1"/>
      <c r="EVE275" s="1"/>
      <c r="EVF275" s="1"/>
      <c r="EVG275" s="1"/>
      <c r="EVH275" s="1"/>
      <c r="EVI275" s="1"/>
      <c r="EVJ275" s="1"/>
      <c r="EVK275" s="1"/>
      <c r="EVL275" s="1"/>
      <c r="EVM275" s="1"/>
      <c r="EVN275" s="1"/>
      <c r="EVO275" s="1"/>
      <c r="EVP275" s="1"/>
      <c r="EVQ275" s="1"/>
      <c r="EVR275" s="1"/>
      <c r="EVS275" s="1"/>
      <c r="EVT275" s="1"/>
      <c r="EVU275" s="1"/>
      <c r="EVV275" s="1"/>
      <c r="EVW275" s="1"/>
      <c r="EVX275" s="1"/>
      <c r="EVY275" s="1"/>
      <c r="EVZ275" s="1"/>
      <c r="EWA275" s="1"/>
      <c r="EWB275" s="1"/>
      <c r="EWC275" s="1"/>
      <c r="EWD275" s="1"/>
      <c r="EWE275" s="1"/>
      <c r="EWF275" s="1"/>
      <c r="EWG275" s="1"/>
      <c r="EWH275" s="1"/>
      <c r="EWI275" s="1"/>
      <c r="EWJ275" s="1"/>
      <c r="EWK275" s="1"/>
      <c r="EWL275" s="1"/>
      <c r="EWM275" s="1"/>
      <c r="EWN275" s="1"/>
      <c r="EWO275" s="1"/>
      <c r="EWP275" s="1"/>
      <c r="EWQ275" s="1"/>
      <c r="EWR275" s="1"/>
      <c r="EWS275" s="1"/>
      <c r="EWT275" s="1"/>
      <c r="EWU275" s="1"/>
      <c r="EWV275" s="1"/>
      <c r="EWW275" s="1"/>
      <c r="EWX275" s="1"/>
      <c r="EWY275" s="1"/>
      <c r="EWZ275" s="1"/>
      <c r="EXA275" s="1"/>
      <c r="EXB275" s="1"/>
      <c r="EXC275" s="1"/>
      <c r="EXD275" s="1"/>
      <c r="EXE275" s="1"/>
      <c r="EXF275" s="1"/>
      <c r="EXG275" s="1"/>
      <c r="EXH275" s="1"/>
      <c r="EXI275" s="1"/>
      <c r="EXJ275" s="1"/>
      <c r="EXK275" s="1"/>
      <c r="EXL275" s="1"/>
      <c r="EXM275" s="1"/>
      <c r="EXN275" s="1"/>
      <c r="EXO275" s="1"/>
      <c r="EXP275" s="1"/>
      <c r="EXQ275" s="1"/>
      <c r="EXR275" s="1"/>
      <c r="EXS275" s="1"/>
      <c r="EXT275" s="1"/>
      <c r="EXU275" s="1"/>
      <c r="EXV275" s="1"/>
      <c r="EXW275" s="1"/>
      <c r="EXX275" s="1"/>
      <c r="EXY275" s="1"/>
      <c r="EXZ275" s="1"/>
      <c r="EYA275" s="1"/>
      <c r="EYB275" s="1"/>
      <c r="EYC275" s="1"/>
      <c r="EYD275" s="1"/>
      <c r="EYE275" s="1"/>
      <c r="EYF275" s="1"/>
      <c r="EYG275" s="1"/>
      <c r="EYH275" s="1"/>
      <c r="EYI275" s="1"/>
      <c r="EYJ275" s="1"/>
      <c r="EYK275" s="1"/>
      <c r="EYL275" s="1"/>
      <c r="EYM275" s="1"/>
      <c r="EYN275" s="1"/>
      <c r="EYO275" s="1"/>
      <c r="EYP275" s="1"/>
      <c r="EYQ275" s="1"/>
      <c r="EYR275" s="1"/>
      <c r="EYS275" s="1"/>
      <c r="EYT275" s="1"/>
      <c r="EYU275" s="1"/>
      <c r="EYV275" s="1"/>
      <c r="EYW275" s="1"/>
      <c r="EYX275" s="1"/>
      <c r="EYY275" s="1"/>
      <c r="EYZ275" s="1"/>
      <c r="EZA275" s="1"/>
      <c r="EZB275" s="1"/>
      <c r="EZC275" s="1"/>
      <c r="EZD275" s="1"/>
      <c r="EZE275" s="1"/>
      <c r="EZF275" s="1"/>
      <c r="EZG275" s="1"/>
      <c r="EZH275" s="1"/>
      <c r="EZI275" s="1"/>
      <c r="EZJ275" s="1"/>
      <c r="EZK275" s="1"/>
      <c r="EZL275" s="1"/>
      <c r="EZM275" s="1"/>
      <c r="EZN275" s="1"/>
      <c r="EZO275" s="1"/>
      <c r="EZP275" s="1"/>
      <c r="EZQ275" s="1"/>
      <c r="EZR275" s="1"/>
      <c r="EZS275" s="1"/>
      <c r="EZT275" s="1"/>
      <c r="EZU275" s="1"/>
      <c r="EZV275" s="1"/>
      <c r="EZW275" s="1"/>
      <c r="EZX275" s="1"/>
      <c r="EZY275" s="1"/>
      <c r="EZZ275" s="1"/>
      <c r="FAA275" s="1"/>
      <c r="FAB275" s="1"/>
      <c r="FAC275" s="1"/>
      <c r="FAD275" s="1"/>
      <c r="FAE275" s="1"/>
      <c r="FAF275" s="1"/>
      <c r="FAG275" s="1"/>
      <c r="FAH275" s="1"/>
      <c r="FAI275" s="1"/>
      <c r="FAJ275" s="1"/>
      <c r="FAK275" s="1"/>
      <c r="FAL275" s="1"/>
      <c r="FAM275" s="1"/>
      <c r="FAN275" s="1"/>
      <c r="FAO275" s="1"/>
      <c r="FAP275" s="1"/>
      <c r="FAQ275" s="1"/>
      <c r="FAR275" s="1"/>
      <c r="FAS275" s="1"/>
      <c r="FAT275" s="1"/>
      <c r="FAU275" s="1"/>
      <c r="FAV275" s="1"/>
      <c r="FAW275" s="1"/>
      <c r="FAX275" s="1"/>
      <c r="FAY275" s="1"/>
      <c r="FAZ275" s="1"/>
      <c r="FBA275" s="1"/>
      <c r="FBB275" s="1"/>
      <c r="FBC275" s="1"/>
      <c r="FBD275" s="1"/>
      <c r="FBE275" s="1"/>
      <c r="FBF275" s="1"/>
      <c r="FBG275" s="1"/>
      <c r="FBH275" s="1"/>
      <c r="FBI275" s="1"/>
      <c r="FBJ275" s="1"/>
      <c r="FBK275" s="1"/>
      <c r="FBL275" s="1"/>
      <c r="FBM275" s="1"/>
      <c r="FBN275" s="1"/>
      <c r="FBO275" s="1"/>
      <c r="FBP275" s="1"/>
      <c r="FBQ275" s="1"/>
      <c r="FBR275" s="1"/>
      <c r="FBS275" s="1"/>
      <c r="FBT275" s="1"/>
      <c r="FBU275" s="1"/>
      <c r="FBV275" s="1"/>
      <c r="FBW275" s="1"/>
      <c r="FBX275" s="1"/>
      <c r="FBY275" s="1"/>
      <c r="FBZ275" s="1"/>
      <c r="FCA275" s="1"/>
      <c r="FCB275" s="1"/>
      <c r="FCC275" s="1"/>
      <c r="FCD275" s="1"/>
      <c r="FCE275" s="1"/>
      <c r="FCF275" s="1"/>
      <c r="FCG275" s="1"/>
      <c r="FCH275" s="1"/>
      <c r="FCI275" s="1"/>
      <c r="FCJ275" s="1"/>
      <c r="FCK275" s="1"/>
      <c r="FCL275" s="1"/>
      <c r="FCM275" s="1"/>
      <c r="FCN275" s="1"/>
      <c r="FCO275" s="1"/>
      <c r="FCP275" s="1"/>
      <c r="FCQ275" s="1"/>
      <c r="FCR275" s="1"/>
      <c r="FCS275" s="1"/>
      <c r="FCT275" s="1"/>
      <c r="FCU275" s="1"/>
      <c r="FCV275" s="1"/>
      <c r="FCW275" s="1"/>
      <c r="FCX275" s="1"/>
      <c r="FCY275" s="1"/>
      <c r="FCZ275" s="1"/>
      <c r="FDA275" s="1"/>
      <c r="FDB275" s="1"/>
      <c r="FDC275" s="1"/>
      <c r="FDD275" s="1"/>
      <c r="FDE275" s="1"/>
      <c r="FDF275" s="1"/>
      <c r="FDG275" s="1"/>
      <c r="FDH275" s="1"/>
      <c r="FDI275" s="1"/>
      <c r="FDJ275" s="1"/>
      <c r="FDK275" s="1"/>
      <c r="FDL275" s="1"/>
      <c r="FDM275" s="1"/>
      <c r="FDN275" s="1"/>
      <c r="FDO275" s="1"/>
      <c r="FDP275" s="1"/>
      <c r="FDQ275" s="1"/>
      <c r="FDR275" s="1"/>
      <c r="FDS275" s="1"/>
      <c r="FDT275" s="1"/>
      <c r="FDU275" s="1"/>
      <c r="FDV275" s="1"/>
      <c r="FDW275" s="1"/>
      <c r="FDX275" s="1"/>
      <c r="FDY275" s="1"/>
      <c r="FDZ275" s="1"/>
      <c r="FEA275" s="1"/>
      <c r="FEB275" s="1"/>
      <c r="FEC275" s="1"/>
      <c r="FED275" s="1"/>
      <c r="FEE275" s="1"/>
      <c r="FEF275" s="1"/>
      <c r="FEG275" s="1"/>
      <c r="FEH275" s="1"/>
      <c r="FEI275" s="1"/>
      <c r="FEJ275" s="1"/>
      <c r="FEK275" s="1"/>
      <c r="FEL275" s="1"/>
      <c r="FEM275" s="1"/>
      <c r="FEN275" s="1"/>
      <c r="FEO275" s="1"/>
      <c r="FEP275" s="1"/>
      <c r="FEQ275" s="1"/>
      <c r="FER275" s="1"/>
      <c r="FES275" s="1"/>
      <c r="FET275" s="1"/>
      <c r="FEU275" s="1"/>
      <c r="FEV275" s="1"/>
      <c r="FEW275" s="1"/>
      <c r="FEX275" s="1"/>
      <c r="FEY275" s="1"/>
      <c r="FEZ275" s="1"/>
      <c r="FFA275" s="1"/>
      <c r="FFB275" s="1"/>
      <c r="FFC275" s="1"/>
      <c r="FFD275" s="1"/>
      <c r="FFE275" s="1"/>
      <c r="FFF275" s="1"/>
      <c r="FFG275" s="1"/>
      <c r="FFH275" s="1"/>
      <c r="FFI275" s="1"/>
      <c r="FFJ275" s="1"/>
      <c r="FFK275" s="1"/>
      <c r="FFL275" s="1"/>
      <c r="FFM275" s="1"/>
      <c r="FFN275" s="1"/>
      <c r="FFO275" s="1"/>
      <c r="FFP275" s="1"/>
      <c r="FFQ275" s="1"/>
      <c r="FFR275" s="1"/>
      <c r="FFS275" s="1"/>
      <c r="FFT275" s="1"/>
      <c r="FFU275" s="1"/>
      <c r="FFV275" s="1"/>
      <c r="FFW275" s="1"/>
      <c r="FFX275" s="1"/>
      <c r="FFY275" s="1"/>
      <c r="FFZ275" s="1"/>
      <c r="FGA275" s="1"/>
      <c r="FGB275" s="1"/>
      <c r="FGC275" s="1"/>
      <c r="FGD275" s="1"/>
      <c r="FGE275" s="1"/>
      <c r="FGF275" s="1"/>
      <c r="FGG275" s="1"/>
      <c r="FGH275" s="1"/>
      <c r="FGI275" s="1"/>
      <c r="FGJ275" s="1"/>
      <c r="FGK275" s="1"/>
      <c r="FGL275" s="1"/>
      <c r="FGM275" s="1"/>
      <c r="FGN275" s="1"/>
      <c r="FGO275" s="1"/>
      <c r="FGP275" s="1"/>
      <c r="FGQ275" s="1"/>
      <c r="FGR275" s="1"/>
      <c r="FGS275" s="1"/>
      <c r="FGT275" s="1"/>
      <c r="FGU275" s="1"/>
      <c r="FGV275" s="1"/>
      <c r="FGW275" s="1"/>
      <c r="FGX275" s="1"/>
      <c r="FGY275" s="1"/>
      <c r="FGZ275" s="1"/>
      <c r="FHA275" s="1"/>
      <c r="FHB275" s="1"/>
      <c r="FHC275" s="1"/>
      <c r="FHD275" s="1"/>
      <c r="FHE275" s="1"/>
      <c r="FHF275" s="1"/>
      <c r="FHG275" s="1"/>
      <c r="FHH275" s="1"/>
      <c r="FHI275" s="1"/>
      <c r="FHJ275" s="1"/>
      <c r="FHK275" s="1"/>
      <c r="FHL275" s="1"/>
      <c r="FHM275" s="1"/>
      <c r="FHN275" s="1"/>
      <c r="FHO275" s="1"/>
      <c r="FHP275" s="1"/>
      <c r="FHQ275" s="1"/>
      <c r="FHR275" s="1"/>
      <c r="FHS275" s="1"/>
      <c r="FHT275" s="1"/>
      <c r="FHU275" s="1"/>
      <c r="FHV275" s="1"/>
      <c r="FHW275" s="1"/>
      <c r="FHX275" s="1"/>
      <c r="FHY275" s="1"/>
      <c r="FHZ275" s="1"/>
      <c r="FIA275" s="1"/>
      <c r="FIB275" s="1"/>
      <c r="FIC275" s="1"/>
      <c r="FID275" s="1"/>
      <c r="FIE275" s="1"/>
      <c r="FIF275" s="1"/>
      <c r="FIG275" s="1"/>
      <c r="FIH275" s="1"/>
      <c r="FII275" s="1"/>
      <c r="FIJ275" s="1"/>
      <c r="FIK275" s="1"/>
      <c r="FIL275" s="1"/>
      <c r="FIM275" s="1"/>
      <c r="FIN275" s="1"/>
      <c r="FIO275" s="1"/>
      <c r="FIP275" s="1"/>
      <c r="FIQ275" s="1"/>
      <c r="FIR275" s="1"/>
      <c r="FIS275" s="1"/>
      <c r="FIT275" s="1"/>
      <c r="FIU275" s="1"/>
      <c r="FIV275" s="1"/>
      <c r="FIW275" s="1"/>
      <c r="FIX275" s="1"/>
      <c r="FIY275" s="1"/>
      <c r="FIZ275" s="1"/>
      <c r="FJA275" s="1"/>
      <c r="FJB275" s="1"/>
      <c r="FJC275" s="1"/>
      <c r="FJD275" s="1"/>
      <c r="FJE275" s="1"/>
      <c r="FJF275" s="1"/>
      <c r="FJG275" s="1"/>
      <c r="FJH275" s="1"/>
      <c r="FJI275" s="1"/>
      <c r="FJJ275" s="1"/>
      <c r="FJK275" s="1"/>
      <c r="FJL275" s="1"/>
      <c r="FJM275" s="1"/>
      <c r="FJN275" s="1"/>
      <c r="FJO275" s="1"/>
      <c r="FJP275" s="1"/>
      <c r="FJQ275" s="1"/>
      <c r="FJR275" s="1"/>
      <c r="FJS275" s="1"/>
      <c r="FJT275" s="1"/>
      <c r="FJU275" s="1"/>
      <c r="FJV275" s="1"/>
      <c r="FJW275" s="1"/>
      <c r="FJX275" s="1"/>
      <c r="FJY275" s="1"/>
      <c r="FJZ275" s="1"/>
      <c r="FKA275" s="1"/>
      <c r="FKB275" s="1"/>
      <c r="FKC275" s="1"/>
      <c r="FKD275" s="1"/>
      <c r="FKE275" s="1"/>
      <c r="FKF275" s="1"/>
      <c r="FKG275" s="1"/>
      <c r="FKH275" s="1"/>
      <c r="FKI275" s="1"/>
      <c r="FKJ275" s="1"/>
      <c r="FKK275" s="1"/>
      <c r="FKL275" s="1"/>
      <c r="FKM275" s="1"/>
      <c r="FKN275" s="1"/>
      <c r="FKO275" s="1"/>
      <c r="FKP275" s="1"/>
      <c r="FKQ275" s="1"/>
      <c r="FKR275" s="1"/>
      <c r="FKS275" s="1"/>
      <c r="FKT275" s="1"/>
      <c r="FKU275" s="1"/>
      <c r="FKV275" s="1"/>
      <c r="FKW275" s="1"/>
      <c r="FKX275" s="1"/>
      <c r="FKY275" s="1"/>
      <c r="FKZ275" s="1"/>
      <c r="FLA275" s="1"/>
      <c r="FLB275" s="1"/>
      <c r="FLC275" s="1"/>
      <c r="FLD275" s="1"/>
      <c r="FLE275" s="1"/>
      <c r="FLF275" s="1"/>
      <c r="FLG275" s="1"/>
      <c r="FLH275" s="1"/>
      <c r="FLI275" s="1"/>
      <c r="FLJ275" s="1"/>
      <c r="FLK275" s="1"/>
      <c r="FLL275" s="1"/>
      <c r="FLM275" s="1"/>
      <c r="FLN275" s="1"/>
      <c r="FLO275" s="1"/>
      <c r="FLP275" s="1"/>
      <c r="FLQ275" s="1"/>
      <c r="FLR275" s="1"/>
      <c r="FLS275" s="1"/>
      <c r="FLT275" s="1"/>
      <c r="FLU275" s="1"/>
      <c r="FLV275" s="1"/>
      <c r="FLW275" s="1"/>
      <c r="FLX275" s="1"/>
      <c r="FLY275" s="1"/>
      <c r="FLZ275" s="1"/>
      <c r="FMA275" s="1"/>
      <c r="FMB275" s="1"/>
      <c r="FMC275" s="1"/>
      <c r="FMD275" s="1"/>
      <c r="FME275" s="1"/>
      <c r="FMF275" s="1"/>
      <c r="FMG275" s="1"/>
      <c r="FMH275" s="1"/>
      <c r="FMI275" s="1"/>
      <c r="FMJ275" s="1"/>
      <c r="FMK275" s="1"/>
      <c r="FML275" s="1"/>
      <c r="FMM275" s="1"/>
      <c r="FMN275" s="1"/>
      <c r="FMO275" s="1"/>
      <c r="FMP275" s="1"/>
      <c r="FMQ275" s="1"/>
      <c r="FMR275" s="1"/>
      <c r="FMS275" s="1"/>
      <c r="FMT275" s="1"/>
      <c r="FMU275" s="1"/>
      <c r="FMV275" s="1"/>
      <c r="FMW275" s="1"/>
      <c r="FMX275" s="1"/>
      <c r="FMY275" s="1"/>
      <c r="FMZ275" s="1"/>
      <c r="FNA275" s="1"/>
      <c r="FNB275" s="1"/>
      <c r="FNC275" s="1"/>
      <c r="FND275" s="1"/>
      <c r="FNE275" s="1"/>
      <c r="FNF275" s="1"/>
      <c r="FNG275" s="1"/>
      <c r="FNH275" s="1"/>
      <c r="FNI275" s="1"/>
      <c r="FNJ275" s="1"/>
      <c r="FNK275" s="1"/>
      <c r="FNL275" s="1"/>
      <c r="FNM275" s="1"/>
      <c r="FNN275" s="1"/>
      <c r="FNO275" s="1"/>
      <c r="FNP275" s="1"/>
      <c r="FNQ275" s="1"/>
      <c r="FNR275" s="1"/>
      <c r="FNS275" s="1"/>
      <c r="FNT275" s="1"/>
      <c r="FNU275" s="1"/>
      <c r="FNV275" s="1"/>
      <c r="FNW275" s="1"/>
      <c r="FNX275" s="1"/>
      <c r="FNY275" s="1"/>
      <c r="FNZ275" s="1"/>
      <c r="FOA275" s="1"/>
      <c r="FOB275" s="1"/>
      <c r="FOC275" s="1"/>
      <c r="FOD275" s="1"/>
      <c r="FOE275" s="1"/>
      <c r="FOF275" s="1"/>
      <c r="FOG275" s="1"/>
      <c r="FOH275" s="1"/>
      <c r="FOI275" s="1"/>
      <c r="FOJ275" s="1"/>
      <c r="FOK275" s="1"/>
      <c r="FOL275" s="1"/>
      <c r="FOM275" s="1"/>
      <c r="FON275" s="1"/>
      <c r="FOO275" s="1"/>
      <c r="FOP275" s="1"/>
      <c r="FOQ275" s="1"/>
      <c r="FOR275" s="1"/>
      <c r="FOS275" s="1"/>
      <c r="FOT275" s="1"/>
      <c r="FOU275" s="1"/>
      <c r="FOV275" s="1"/>
      <c r="FOW275" s="1"/>
      <c r="FOX275" s="1"/>
      <c r="FOY275" s="1"/>
      <c r="FOZ275" s="1"/>
      <c r="FPA275" s="1"/>
      <c r="FPB275" s="1"/>
      <c r="FPC275" s="1"/>
      <c r="FPD275" s="1"/>
      <c r="FPE275" s="1"/>
      <c r="FPF275" s="1"/>
      <c r="FPG275" s="1"/>
      <c r="FPH275" s="1"/>
      <c r="FPI275" s="1"/>
      <c r="FPJ275" s="1"/>
      <c r="FPK275" s="1"/>
      <c r="FPL275" s="1"/>
      <c r="FPM275" s="1"/>
      <c r="FPN275" s="1"/>
      <c r="FPO275" s="1"/>
      <c r="FPP275" s="1"/>
      <c r="FPQ275" s="1"/>
      <c r="FPR275" s="1"/>
      <c r="FPS275" s="1"/>
      <c r="FPT275" s="1"/>
      <c r="FPU275" s="1"/>
      <c r="FPV275" s="1"/>
      <c r="FPW275" s="1"/>
      <c r="FPX275" s="1"/>
      <c r="FPY275" s="1"/>
      <c r="FPZ275" s="1"/>
      <c r="FQA275" s="1"/>
      <c r="FQB275" s="1"/>
      <c r="FQC275" s="1"/>
      <c r="FQD275" s="1"/>
      <c r="FQE275" s="1"/>
      <c r="FQF275" s="1"/>
      <c r="FQG275" s="1"/>
      <c r="FQH275" s="1"/>
      <c r="FQI275" s="1"/>
      <c r="FQJ275" s="1"/>
      <c r="FQK275" s="1"/>
      <c r="FQL275" s="1"/>
      <c r="FQM275" s="1"/>
      <c r="FQN275" s="1"/>
      <c r="FQO275" s="1"/>
      <c r="FQP275" s="1"/>
      <c r="FQQ275" s="1"/>
      <c r="FQR275" s="1"/>
      <c r="FQS275" s="1"/>
      <c r="FQT275" s="1"/>
      <c r="FQU275" s="1"/>
      <c r="FQV275" s="1"/>
      <c r="FQW275" s="1"/>
      <c r="FQX275" s="1"/>
      <c r="FQY275" s="1"/>
      <c r="FQZ275" s="1"/>
      <c r="FRA275" s="1"/>
      <c r="FRB275" s="1"/>
      <c r="FRC275" s="1"/>
      <c r="FRD275" s="1"/>
      <c r="FRE275" s="1"/>
      <c r="FRF275" s="1"/>
      <c r="FRG275" s="1"/>
      <c r="FRH275" s="1"/>
      <c r="FRI275" s="1"/>
      <c r="FRJ275" s="1"/>
      <c r="FRK275" s="1"/>
      <c r="FRL275" s="1"/>
      <c r="FRM275" s="1"/>
      <c r="FRN275" s="1"/>
      <c r="FRO275" s="1"/>
      <c r="FRP275" s="1"/>
      <c r="FRQ275" s="1"/>
      <c r="FRR275" s="1"/>
      <c r="FRS275" s="1"/>
      <c r="FRT275" s="1"/>
      <c r="FRU275" s="1"/>
      <c r="FRV275" s="1"/>
      <c r="FRW275" s="1"/>
      <c r="FRX275" s="1"/>
      <c r="FRY275" s="1"/>
      <c r="FRZ275" s="1"/>
      <c r="FSA275" s="1"/>
      <c r="FSB275" s="1"/>
      <c r="FSC275" s="1"/>
      <c r="FSD275" s="1"/>
      <c r="FSE275" s="1"/>
      <c r="FSF275" s="1"/>
      <c r="FSG275" s="1"/>
      <c r="FSH275" s="1"/>
      <c r="FSI275" s="1"/>
      <c r="FSJ275" s="1"/>
      <c r="FSK275" s="1"/>
      <c r="FSL275" s="1"/>
      <c r="FSM275" s="1"/>
      <c r="FSN275" s="1"/>
      <c r="FSO275" s="1"/>
      <c r="FSP275" s="1"/>
      <c r="FSQ275" s="1"/>
      <c r="FSR275" s="1"/>
      <c r="FSS275" s="1"/>
      <c r="FST275" s="1"/>
      <c r="FSU275" s="1"/>
      <c r="FSV275" s="1"/>
      <c r="FSW275" s="1"/>
      <c r="FSX275" s="1"/>
      <c r="FSY275" s="1"/>
      <c r="FSZ275" s="1"/>
      <c r="FTA275" s="1"/>
      <c r="FTB275" s="1"/>
      <c r="FTC275" s="1"/>
      <c r="FTD275" s="1"/>
      <c r="FTE275" s="1"/>
      <c r="FTF275" s="1"/>
      <c r="FTG275" s="1"/>
      <c r="FTH275" s="1"/>
      <c r="FTI275" s="1"/>
      <c r="FTJ275" s="1"/>
      <c r="FTK275" s="1"/>
      <c r="FTL275" s="1"/>
      <c r="FTM275" s="1"/>
      <c r="FTN275" s="1"/>
      <c r="FTO275" s="1"/>
      <c r="FTP275" s="1"/>
      <c r="FTQ275" s="1"/>
      <c r="FTR275" s="1"/>
      <c r="FTS275" s="1"/>
      <c r="FTT275" s="1"/>
      <c r="FTU275" s="1"/>
      <c r="FTV275" s="1"/>
      <c r="FTW275" s="1"/>
      <c r="FTX275" s="1"/>
      <c r="FTY275" s="1"/>
      <c r="FTZ275" s="1"/>
      <c r="FUA275" s="1"/>
      <c r="FUB275" s="1"/>
      <c r="FUC275" s="1"/>
      <c r="FUD275" s="1"/>
      <c r="FUE275" s="1"/>
      <c r="FUF275" s="1"/>
      <c r="FUG275" s="1"/>
      <c r="FUH275" s="1"/>
      <c r="FUI275" s="1"/>
      <c r="FUJ275" s="1"/>
      <c r="FUK275" s="1"/>
      <c r="FUL275" s="1"/>
      <c r="FUM275" s="1"/>
      <c r="FUN275" s="1"/>
      <c r="FUO275" s="1"/>
      <c r="FUP275" s="1"/>
      <c r="FUQ275" s="1"/>
      <c r="FUR275" s="1"/>
      <c r="FUS275" s="1"/>
      <c r="FUT275" s="1"/>
      <c r="FUU275" s="1"/>
      <c r="FUV275" s="1"/>
      <c r="FUW275" s="1"/>
      <c r="FUX275" s="1"/>
      <c r="FUY275" s="1"/>
      <c r="FUZ275" s="1"/>
      <c r="FVA275" s="1"/>
      <c r="FVB275" s="1"/>
      <c r="FVC275" s="1"/>
      <c r="FVD275" s="1"/>
      <c r="FVE275" s="1"/>
      <c r="FVF275" s="1"/>
      <c r="FVG275" s="1"/>
      <c r="FVH275" s="1"/>
      <c r="FVI275" s="1"/>
      <c r="FVJ275" s="1"/>
      <c r="FVK275" s="1"/>
      <c r="FVL275" s="1"/>
      <c r="FVM275" s="1"/>
      <c r="FVN275" s="1"/>
      <c r="FVO275" s="1"/>
      <c r="FVP275" s="1"/>
      <c r="FVQ275" s="1"/>
      <c r="FVR275" s="1"/>
      <c r="FVS275" s="1"/>
      <c r="FVT275" s="1"/>
      <c r="FVU275" s="1"/>
      <c r="FVV275" s="1"/>
      <c r="FVW275" s="1"/>
      <c r="FVX275" s="1"/>
      <c r="FVY275" s="1"/>
      <c r="FVZ275" s="1"/>
      <c r="FWA275" s="1"/>
      <c r="FWB275" s="1"/>
      <c r="FWC275" s="1"/>
      <c r="FWD275" s="1"/>
      <c r="FWE275" s="1"/>
      <c r="FWF275" s="1"/>
      <c r="FWG275" s="1"/>
      <c r="FWH275" s="1"/>
      <c r="FWI275" s="1"/>
      <c r="FWJ275" s="1"/>
      <c r="FWK275" s="1"/>
      <c r="FWL275" s="1"/>
      <c r="FWM275" s="1"/>
      <c r="FWN275" s="1"/>
      <c r="FWO275" s="1"/>
      <c r="FWP275" s="1"/>
      <c r="FWQ275" s="1"/>
      <c r="FWR275" s="1"/>
      <c r="FWS275" s="1"/>
      <c r="FWT275" s="1"/>
      <c r="FWU275" s="1"/>
      <c r="FWV275" s="1"/>
      <c r="FWW275" s="1"/>
      <c r="FWX275" s="1"/>
      <c r="FWY275" s="1"/>
      <c r="FWZ275" s="1"/>
      <c r="FXA275" s="1"/>
      <c r="FXB275" s="1"/>
      <c r="FXC275" s="1"/>
      <c r="FXD275" s="1"/>
      <c r="FXE275" s="1"/>
      <c r="FXF275" s="1"/>
      <c r="FXG275" s="1"/>
      <c r="FXH275" s="1"/>
      <c r="FXI275" s="1"/>
      <c r="FXJ275" s="1"/>
      <c r="FXK275" s="1"/>
      <c r="FXL275" s="1"/>
      <c r="FXM275" s="1"/>
      <c r="FXN275" s="1"/>
      <c r="FXO275" s="1"/>
      <c r="FXP275" s="1"/>
      <c r="FXQ275" s="1"/>
      <c r="FXR275" s="1"/>
      <c r="FXS275" s="1"/>
      <c r="FXT275" s="1"/>
      <c r="FXU275" s="1"/>
      <c r="FXV275" s="1"/>
      <c r="FXW275" s="1"/>
      <c r="FXX275" s="1"/>
      <c r="FXY275" s="1"/>
      <c r="FXZ275" s="1"/>
      <c r="FYA275" s="1"/>
      <c r="FYB275" s="1"/>
      <c r="FYC275" s="1"/>
      <c r="FYD275" s="1"/>
      <c r="FYE275" s="1"/>
      <c r="FYF275" s="1"/>
      <c r="FYG275" s="1"/>
      <c r="FYH275" s="1"/>
      <c r="FYI275" s="1"/>
      <c r="FYJ275" s="1"/>
      <c r="FYK275" s="1"/>
      <c r="FYL275" s="1"/>
      <c r="FYM275" s="1"/>
      <c r="FYN275" s="1"/>
      <c r="FYO275" s="1"/>
      <c r="FYP275" s="1"/>
      <c r="FYQ275" s="1"/>
      <c r="FYR275" s="1"/>
      <c r="FYS275" s="1"/>
      <c r="FYT275" s="1"/>
      <c r="FYU275" s="1"/>
      <c r="FYV275" s="1"/>
      <c r="FYW275" s="1"/>
      <c r="FYX275" s="1"/>
      <c r="FYY275" s="1"/>
      <c r="FYZ275" s="1"/>
      <c r="FZA275" s="1"/>
      <c r="FZB275" s="1"/>
      <c r="FZC275" s="1"/>
      <c r="FZD275" s="1"/>
      <c r="FZE275" s="1"/>
      <c r="FZF275" s="1"/>
      <c r="FZG275" s="1"/>
      <c r="FZH275" s="1"/>
      <c r="FZI275" s="1"/>
      <c r="FZJ275" s="1"/>
      <c r="FZK275" s="1"/>
      <c r="FZL275" s="1"/>
      <c r="FZM275" s="1"/>
      <c r="FZN275" s="1"/>
      <c r="FZO275" s="1"/>
      <c r="FZP275" s="1"/>
      <c r="FZQ275" s="1"/>
      <c r="FZR275" s="1"/>
      <c r="FZS275" s="1"/>
      <c r="FZT275" s="1"/>
      <c r="FZU275" s="1"/>
      <c r="FZV275" s="1"/>
      <c r="FZW275" s="1"/>
      <c r="FZX275" s="1"/>
      <c r="FZY275" s="1"/>
      <c r="FZZ275" s="1"/>
      <c r="GAA275" s="1"/>
      <c r="GAB275" s="1"/>
      <c r="GAC275" s="1"/>
      <c r="GAD275" s="1"/>
      <c r="GAE275" s="1"/>
      <c r="GAF275" s="1"/>
      <c r="GAG275" s="1"/>
      <c r="GAH275" s="1"/>
      <c r="GAI275" s="1"/>
      <c r="GAJ275" s="1"/>
      <c r="GAK275" s="1"/>
      <c r="GAL275" s="1"/>
      <c r="GAM275" s="1"/>
      <c r="GAN275" s="1"/>
      <c r="GAO275" s="1"/>
      <c r="GAP275" s="1"/>
      <c r="GAQ275" s="1"/>
      <c r="GAR275" s="1"/>
      <c r="GAS275" s="1"/>
      <c r="GAT275" s="1"/>
      <c r="GAU275" s="1"/>
      <c r="GAV275" s="1"/>
      <c r="GAW275" s="1"/>
      <c r="GAX275" s="1"/>
      <c r="GAY275" s="1"/>
      <c r="GAZ275" s="1"/>
      <c r="GBA275" s="1"/>
      <c r="GBB275" s="1"/>
      <c r="GBC275" s="1"/>
      <c r="GBD275" s="1"/>
      <c r="GBE275" s="1"/>
      <c r="GBF275" s="1"/>
      <c r="GBG275" s="1"/>
      <c r="GBH275" s="1"/>
      <c r="GBI275" s="1"/>
      <c r="GBJ275" s="1"/>
      <c r="GBK275" s="1"/>
      <c r="GBL275" s="1"/>
      <c r="GBM275" s="1"/>
      <c r="GBN275" s="1"/>
      <c r="GBO275" s="1"/>
      <c r="GBP275" s="1"/>
      <c r="GBQ275" s="1"/>
      <c r="GBR275" s="1"/>
      <c r="GBS275" s="1"/>
      <c r="GBT275" s="1"/>
      <c r="GBU275" s="1"/>
      <c r="GBV275" s="1"/>
      <c r="GBW275" s="1"/>
      <c r="GBX275" s="1"/>
      <c r="GBY275" s="1"/>
      <c r="GBZ275" s="1"/>
      <c r="GCA275" s="1"/>
      <c r="GCB275" s="1"/>
      <c r="GCC275" s="1"/>
      <c r="GCD275" s="1"/>
      <c r="GCE275" s="1"/>
      <c r="GCF275" s="1"/>
      <c r="GCG275" s="1"/>
      <c r="GCH275" s="1"/>
      <c r="GCI275" s="1"/>
      <c r="GCJ275" s="1"/>
      <c r="GCK275" s="1"/>
      <c r="GCL275" s="1"/>
      <c r="GCM275" s="1"/>
      <c r="GCN275" s="1"/>
      <c r="GCO275" s="1"/>
      <c r="GCP275" s="1"/>
      <c r="GCQ275" s="1"/>
      <c r="GCR275" s="1"/>
      <c r="GCS275" s="1"/>
      <c r="GCT275" s="1"/>
      <c r="GCU275" s="1"/>
      <c r="GCV275" s="1"/>
      <c r="GCW275" s="1"/>
      <c r="GCX275" s="1"/>
      <c r="GCY275" s="1"/>
      <c r="GCZ275" s="1"/>
      <c r="GDA275" s="1"/>
      <c r="GDB275" s="1"/>
      <c r="GDC275" s="1"/>
      <c r="GDD275" s="1"/>
      <c r="GDE275" s="1"/>
      <c r="GDF275" s="1"/>
      <c r="GDG275" s="1"/>
      <c r="GDH275" s="1"/>
      <c r="GDI275" s="1"/>
      <c r="GDJ275" s="1"/>
      <c r="GDK275" s="1"/>
      <c r="GDL275" s="1"/>
      <c r="GDM275" s="1"/>
      <c r="GDN275" s="1"/>
      <c r="GDO275" s="1"/>
      <c r="GDP275" s="1"/>
      <c r="GDQ275" s="1"/>
      <c r="GDR275" s="1"/>
      <c r="GDS275" s="1"/>
      <c r="GDT275" s="1"/>
      <c r="GDU275" s="1"/>
      <c r="GDV275" s="1"/>
      <c r="GDW275" s="1"/>
      <c r="GDX275" s="1"/>
      <c r="GDY275" s="1"/>
      <c r="GDZ275" s="1"/>
      <c r="GEA275" s="1"/>
      <c r="GEB275" s="1"/>
      <c r="GEC275" s="1"/>
      <c r="GED275" s="1"/>
      <c r="GEE275" s="1"/>
      <c r="GEF275" s="1"/>
      <c r="GEG275" s="1"/>
      <c r="GEH275" s="1"/>
      <c r="GEI275" s="1"/>
      <c r="GEJ275" s="1"/>
      <c r="GEK275" s="1"/>
      <c r="GEL275" s="1"/>
      <c r="GEM275" s="1"/>
      <c r="GEN275" s="1"/>
      <c r="GEO275" s="1"/>
      <c r="GEP275" s="1"/>
      <c r="GEQ275" s="1"/>
      <c r="GER275" s="1"/>
      <c r="GES275" s="1"/>
      <c r="GET275" s="1"/>
      <c r="GEU275" s="1"/>
      <c r="GEV275" s="1"/>
      <c r="GEW275" s="1"/>
      <c r="GEX275" s="1"/>
      <c r="GEY275" s="1"/>
      <c r="GEZ275" s="1"/>
      <c r="GFA275" s="1"/>
      <c r="GFB275" s="1"/>
      <c r="GFC275" s="1"/>
      <c r="GFD275" s="1"/>
      <c r="GFE275" s="1"/>
      <c r="GFF275" s="1"/>
      <c r="GFG275" s="1"/>
      <c r="GFH275" s="1"/>
      <c r="GFI275" s="1"/>
      <c r="GFJ275" s="1"/>
      <c r="GFK275" s="1"/>
      <c r="GFL275" s="1"/>
      <c r="GFM275" s="1"/>
      <c r="GFN275" s="1"/>
      <c r="GFO275" s="1"/>
      <c r="GFP275" s="1"/>
      <c r="GFQ275" s="1"/>
      <c r="GFR275" s="1"/>
      <c r="GFS275" s="1"/>
      <c r="GFT275" s="1"/>
      <c r="GFU275" s="1"/>
      <c r="GFV275" s="1"/>
      <c r="GFW275" s="1"/>
      <c r="GFX275" s="1"/>
      <c r="GFY275" s="1"/>
      <c r="GFZ275" s="1"/>
      <c r="GGA275" s="1"/>
      <c r="GGB275" s="1"/>
      <c r="GGC275" s="1"/>
      <c r="GGD275" s="1"/>
      <c r="GGE275" s="1"/>
      <c r="GGF275" s="1"/>
      <c r="GGG275" s="1"/>
      <c r="GGH275" s="1"/>
      <c r="GGI275" s="1"/>
      <c r="GGJ275" s="1"/>
      <c r="GGK275" s="1"/>
      <c r="GGL275" s="1"/>
      <c r="GGM275" s="1"/>
      <c r="GGN275" s="1"/>
      <c r="GGO275" s="1"/>
      <c r="GGP275" s="1"/>
      <c r="GGQ275" s="1"/>
      <c r="GGR275" s="1"/>
      <c r="GGS275" s="1"/>
      <c r="GGT275" s="1"/>
      <c r="GGU275" s="1"/>
      <c r="GGV275" s="1"/>
      <c r="GGW275" s="1"/>
      <c r="GGX275" s="1"/>
      <c r="GGY275" s="1"/>
      <c r="GGZ275" s="1"/>
      <c r="GHA275" s="1"/>
      <c r="GHB275" s="1"/>
      <c r="GHC275" s="1"/>
      <c r="GHD275" s="1"/>
      <c r="GHE275" s="1"/>
      <c r="GHF275" s="1"/>
      <c r="GHG275" s="1"/>
      <c r="GHH275" s="1"/>
      <c r="GHI275" s="1"/>
      <c r="GHJ275" s="1"/>
      <c r="GHK275" s="1"/>
      <c r="GHL275" s="1"/>
      <c r="GHM275" s="1"/>
      <c r="GHN275" s="1"/>
      <c r="GHO275" s="1"/>
      <c r="GHP275" s="1"/>
      <c r="GHQ275" s="1"/>
      <c r="GHR275" s="1"/>
      <c r="GHS275" s="1"/>
      <c r="GHT275" s="1"/>
      <c r="GHU275" s="1"/>
      <c r="GHV275" s="1"/>
      <c r="GHW275" s="1"/>
      <c r="GHX275" s="1"/>
      <c r="GHY275" s="1"/>
      <c r="GHZ275" s="1"/>
      <c r="GIA275" s="1"/>
      <c r="GIB275" s="1"/>
      <c r="GIC275" s="1"/>
      <c r="GID275" s="1"/>
      <c r="GIE275" s="1"/>
      <c r="GIF275" s="1"/>
      <c r="GIG275" s="1"/>
      <c r="GIH275" s="1"/>
      <c r="GII275" s="1"/>
      <c r="GIJ275" s="1"/>
      <c r="GIK275" s="1"/>
      <c r="GIL275" s="1"/>
      <c r="GIM275" s="1"/>
      <c r="GIN275" s="1"/>
      <c r="GIO275" s="1"/>
      <c r="GIP275" s="1"/>
      <c r="GIQ275" s="1"/>
      <c r="GIR275" s="1"/>
      <c r="GIS275" s="1"/>
      <c r="GIT275" s="1"/>
      <c r="GIU275" s="1"/>
      <c r="GIV275" s="1"/>
      <c r="GIW275" s="1"/>
      <c r="GIX275" s="1"/>
      <c r="GIY275" s="1"/>
      <c r="GIZ275" s="1"/>
      <c r="GJA275" s="1"/>
      <c r="GJB275" s="1"/>
      <c r="GJC275" s="1"/>
      <c r="GJD275" s="1"/>
      <c r="GJE275" s="1"/>
      <c r="GJF275" s="1"/>
      <c r="GJG275" s="1"/>
      <c r="GJH275" s="1"/>
      <c r="GJI275" s="1"/>
      <c r="GJJ275" s="1"/>
      <c r="GJK275" s="1"/>
      <c r="GJL275" s="1"/>
      <c r="GJM275" s="1"/>
      <c r="GJN275" s="1"/>
      <c r="GJO275" s="1"/>
      <c r="GJP275" s="1"/>
      <c r="GJQ275" s="1"/>
      <c r="GJR275" s="1"/>
      <c r="GJS275" s="1"/>
      <c r="GJT275" s="1"/>
      <c r="GJU275" s="1"/>
      <c r="GJV275" s="1"/>
      <c r="GJW275" s="1"/>
      <c r="GJX275" s="1"/>
      <c r="GJY275" s="1"/>
      <c r="GJZ275" s="1"/>
      <c r="GKA275" s="1"/>
      <c r="GKB275" s="1"/>
      <c r="GKC275" s="1"/>
      <c r="GKD275" s="1"/>
      <c r="GKE275" s="1"/>
      <c r="GKF275" s="1"/>
      <c r="GKG275" s="1"/>
      <c r="GKH275" s="1"/>
      <c r="GKI275" s="1"/>
      <c r="GKJ275" s="1"/>
      <c r="GKK275" s="1"/>
      <c r="GKL275" s="1"/>
      <c r="GKM275" s="1"/>
      <c r="GKN275" s="1"/>
      <c r="GKO275" s="1"/>
      <c r="GKP275" s="1"/>
      <c r="GKQ275" s="1"/>
      <c r="GKR275" s="1"/>
      <c r="GKS275" s="1"/>
      <c r="GKT275" s="1"/>
      <c r="GKU275" s="1"/>
      <c r="GKV275" s="1"/>
      <c r="GKW275" s="1"/>
      <c r="GKX275" s="1"/>
      <c r="GKY275" s="1"/>
      <c r="GKZ275" s="1"/>
      <c r="GLA275" s="1"/>
      <c r="GLB275" s="1"/>
      <c r="GLC275" s="1"/>
      <c r="GLD275" s="1"/>
      <c r="GLE275" s="1"/>
      <c r="GLF275" s="1"/>
      <c r="GLG275" s="1"/>
      <c r="GLH275" s="1"/>
      <c r="GLI275" s="1"/>
      <c r="GLJ275" s="1"/>
      <c r="GLK275" s="1"/>
      <c r="GLL275" s="1"/>
      <c r="GLM275" s="1"/>
      <c r="GLN275" s="1"/>
      <c r="GLO275" s="1"/>
      <c r="GLP275" s="1"/>
      <c r="GLQ275" s="1"/>
      <c r="GLR275" s="1"/>
      <c r="GLS275" s="1"/>
      <c r="GLT275" s="1"/>
      <c r="GLU275" s="1"/>
      <c r="GLV275" s="1"/>
      <c r="GLW275" s="1"/>
      <c r="GLX275" s="1"/>
      <c r="GLY275" s="1"/>
      <c r="GLZ275" s="1"/>
      <c r="GMA275" s="1"/>
      <c r="GMB275" s="1"/>
      <c r="GMC275" s="1"/>
      <c r="GMD275" s="1"/>
      <c r="GME275" s="1"/>
      <c r="GMF275" s="1"/>
      <c r="GMG275" s="1"/>
      <c r="GMH275" s="1"/>
      <c r="GMI275" s="1"/>
      <c r="GMJ275" s="1"/>
      <c r="GMK275" s="1"/>
      <c r="GML275" s="1"/>
      <c r="GMM275" s="1"/>
      <c r="GMN275" s="1"/>
      <c r="GMO275" s="1"/>
      <c r="GMP275" s="1"/>
      <c r="GMQ275" s="1"/>
      <c r="GMR275" s="1"/>
      <c r="GMS275" s="1"/>
      <c r="GMT275" s="1"/>
      <c r="GMU275" s="1"/>
      <c r="GMV275" s="1"/>
      <c r="GMW275" s="1"/>
      <c r="GMX275" s="1"/>
      <c r="GMY275" s="1"/>
      <c r="GMZ275" s="1"/>
      <c r="GNA275" s="1"/>
      <c r="GNB275" s="1"/>
      <c r="GNC275" s="1"/>
      <c r="GND275" s="1"/>
      <c r="GNE275" s="1"/>
      <c r="GNF275" s="1"/>
      <c r="GNG275" s="1"/>
      <c r="GNH275" s="1"/>
      <c r="GNI275" s="1"/>
      <c r="GNJ275" s="1"/>
      <c r="GNK275" s="1"/>
      <c r="GNL275" s="1"/>
      <c r="GNM275" s="1"/>
      <c r="GNN275" s="1"/>
      <c r="GNO275" s="1"/>
      <c r="GNP275" s="1"/>
      <c r="GNQ275" s="1"/>
      <c r="GNR275" s="1"/>
      <c r="GNS275" s="1"/>
      <c r="GNT275" s="1"/>
      <c r="GNU275" s="1"/>
      <c r="GNV275" s="1"/>
      <c r="GNW275" s="1"/>
      <c r="GNX275" s="1"/>
      <c r="GNY275" s="1"/>
      <c r="GNZ275" s="1"/>
      <c r="GOA275" s="1"/>
      <c r="GOB275" s="1"/>
      <c r="GOC275" s="1"/>
      <c r="GOD275" s="1"/>
      <c r="GOE275" s="1"/>
      <c r="GOF275" s="1"/>
      <c r="GOG275" s="1"/>
      <c r="GOH275" s="1"/>
      <c r="GOI275" s="1"/>
      <c r="GOJ275" s="1"/>
      <c r="GOK275" s="1"/>
      <c r="GOL275" s="1"/>
      <c r="GOM275" s="1"/>
      <c r="GON275" s="1"/>
      <c r="GOO275" s="1"/>
      <c r="GOP275" s="1"/>
      <c r="GOQ275" s="1"/>
      <c r="GOR275" s="1"/>
      <c r="GOS275" s="1"/>
      <c r="GOT275" s="1"/>
      <c r="GOU275" s="1"/>
      <c r="GOV275" s="1"/>
      <c r="GOW275" s="1"/>
      <c r="GOX275" s="1"/>
      <c r="GOY275" s="1"/>
      <c r="GOZ275" s="1"/>
      <c r="GPA275" s="1"/>
      <c r="GPB275" s="1"/>
      <c r="GPC275" s="1"/>
      <c r="GPD275" s="1"/>
      <c r="GPE275" s="1"/>
      <c r="GPF275" s="1"/>
      <c r="GPG275" s="1"/>
      <c r="GPH275" s="1"/>
      <c r="GPI275" s="1"/>
      <c r="GPJ275" s="1"/>
      <c r="GPK275" s="1"/>
      <c r="GPL275" s="1"/>
      <c r="GPM275" s="1"/>
      <c r="GPN275" s="1"/>
      <c r="GPO275" s="1"/>
      <c r="GPP275" s="1"/>
      <c r="GPQ275" s="1"/>
      <c r="GPR275" s="1"/>
      <c r="GPS275" s="1"/>
      <c r="GPT275" s="1"/>
      <c r="GPU275" s="1"/>
      <c r="GPV275" s="1"/>
      <c r="GPW275" s="1"/>
      <c r="GPX275" s="1"/>
      <c r="GPY275" s="1"/>
      <c r="GPZ275" s="1"/>
      <c r="GQA275" s="1"/>
      <c r="GQB275" s="1"/>
      <c r="GQC275" s="1"/>
      <c r="GQD275" s="1"/>
      <c r="GQE275" s="1"/>
      <c r="GQF275" s="1"/>
      <c r="GQG275" s="1"/>
      <c r="GQH275" s="1"/>
      <c r="GQI275" s="1"/>
      <c r="GQJ275" s="1"/>
      <c r="GQK275" s="1"/>
      <c r="GQL275" s="1"/>
      <c r="GQM275" s="1"/>
      <c r="GQN275" s="1"/>
      <c r="GQO275" s="1"/>
      <c r="GQP275" s="1"/>
      <c r="GQQ275" s="1"/>
      <c r="GQR275" s="1"/>
      <c r="GQS275" s="1"/>
      <c r="GQT275" s="1"/>
      <c r="GQU275" s="1"/>
      <c r="GQV275" s="1"/>
      <c r="GQW275" s="1"/>
      <c r="GQX275" s="1"/>
      <c r="GQY275" s="1"/>
      <c r="GQZ275" s="1"/>
      <c r="GRA275" s="1"/>
      <c r="GRB275" s="1"/>
      <c r="GRC275" s="1"/>
      <c r="GRD275" s="1"/>
      <c r="GRE275" s="1"/>
      <c r="GRF275" s="1"/>
      <c r="GRG275" s="1"/>
      <c r="GRH275" s="1"/>
      <c r="GRI275" s="1"/>
      <c r="GRJ275" s="1"/>
      <c r="GRK275" s="1"/>
      <c r="GRL275" s="1"/>
      <c r="GRM275" s="1"/>
      <c r="GRN275" s="1"/>
      <c r="GRO275" s="1"/>
      <c r="GRP275" s="1"/>
      <c r="GRQ275" s="1"/>
      <c r="GRR275" s="1"/>
      <c r="GRS275" s="1"/>
      <c r="GRT275" s="1"/>
      <c r="GRU275" s="1"/>
      <c r="GRV275" s="1"/>
      <c r="GRW275" s="1"/>
      <c r="GRX275" s="1"/>
      <c r="GRY275" s="1"/>
      <c r="GRZ275" s="1"/>
      <c r="GSA275" s="1"/>
      <c r="GSB275" s="1"/>
      <c r="GSC275" s="1"/>
      <c r="GSD275" s="1"/>
      <c r="GSE275" s="1"/>
      <c r="GSF275" s="1"/>
      <c r="GSG275" s="1"/>
      <c r="GSH275" s="1"/>
      <c r="GSI275" s="1"/>
      <c r="GSJ275" s="1"/>
      <c r="GSK275" s="1"/>
      <c r="GSL275" s="1"/>
      <c r="GSM275" s="1"/>
      <c r="GSN275" s="1"/>
      <c r="GSO275" s="1"/>
      <c r="GSP275" s="1"/>
      <c r="GSQ275" s="1"/>
      <c r="GSR275" s="1"/>
      <c r="GSS275" s="1"/>
      <c r="GST275" s="1"/>
      <c r="GSU275" s="1"/>
      <c r="GSV275" s="1"/>
      <c r="GSW275" s="1"/>
      <c r="GSX275" s="1"/>
      <c r="GSY275" s="1"/>
      <c r="GSZ275" s="1"/>
      <c r="GTA275" s="1"/>
      <c r="GTB275" s="1"/>
      <c r="GTC275" s="1"/>
      <c r="GTD275" s="1"/>
      <c r="GTE275" s="1"/>
      <c r="GTF275" s="1"/>
      <c r="GTG275" s="1"/>
      <c r="GTH275" s="1"/>
      <c r="GTI275" s="1"/>
      <c r="GTJ275" s="1"/>
      <c r="GTK275" s="1"/>
      <c r="GTL275" s="1"/>
      <c r="GTM275" s="1"/>
      <c r="GTN275" s="1"/>
      <c r="GTO275" s="1"/>
      <c r="GTP275" s="1"/>
      <c r="GTQ275" s="1"/>
      <c r="GTR275" s="1"/>
      <c r="GTS275" s="1"/>
      <c r="GTT275" s="1"/>
      <c r="GTU275" s="1"/>
      <c r="GTV275" s="1"/>
      <c r="GTW275" s="1"/>
      <c r="GTX275" s="1"/>
      <c r="GTY275" s="1"/>
      <c r="GTZ275" s="1"/>
      <c r="GUA275" s="1"/>
      <c r="GUB275" s="1"/>
      <c r="GUC275" s="1"/>
      <c r="GUD275" s="1"/>
      <c r="GUE275" s="1"/>
      <c r="GUF275" s="1"/>
      <c r="GUG275" s="1"/>
      <c r="GUH275" s="1"/>
      <c r="GUI275" s="1"/>
      <c r="GUJ275" s="1"/>
      <c r="GUK275" s="1"/>
      <c r="GUL275" s="1"/>
      <c r="GUM275" s="1"/>
      <c r="GUN275" s="1"/>
      <c r="GUO275" s="1"/>
      <c r="GUP275" s="1"/>
      <c r="GUQ275" s="1"/>
      <c r="GUR275" s="1"/>
      <c r="GUS275" s="1"/>
      <c r="GUT275" s="1"/>
      <c r="GUU275" s="1"/>
      <c r="GUV275" s="1"/>
      <c r="GUW275" s="1"/>
      <c r="GUX275" s="1"/>
      <c r="GUY275" s="1"/>
      <c r="GUZ275" s="1"/>
      <c r="GVA275" s="1"/>
      <c r="GVB275" s="1"/>
      <c r="GVC275" s="1"/>
      <c r="GVD275" s="1"/>
      <c r="GVE275" s="1"/>
      <c r="GVF275" s="1"/>
      <c r="GVG275" s="1"/>
      <c r="GVH275" s="1"/>
      <c r="GVI275" s="1"/>
      <c r="GVJ275" s="1"/>
      <c r="GVK275" s="1"/>
      <c r="GVL275" s="1"/>
      <c r="GVM275" s="1"/>
      <c r="GVN275" s="1"/>
      <c r="GVO275" s="1"/>
      <c r="GVP275" s="1"/>
      <c r="GVQ275" s="1"/>
      <c r="GVR275" s="1"/>
      <c r="GVS275" s="1"/>
      <c r="GVT275" s="1"/>
      <c r="GVU275" s="1"/>
      <c r="GVV275" s="1"/>
      <c r="GVW275" s="1"/>
      <c r="GVX275" s="1"/>
      <c r="GVY275" s="1"/>
      <c r="GVZ275" s="1"/>
      <c r="GWA275" s="1"/>
      <c r="GWB275" s="1"/>
      <c r="GWC275" s="1"/>
      <c r="GWD275" s="1"/>
      <c r="GWE275" s="1"/>
      <c r="GWF275" s="1"/>
      <c r="GWG275" s="1"/>
      <c r="GWH275" s="1"/>
      <c r="GWI275" s="1"/>
      <c r="GWJ275" s="1"/>
      <c r="GWK275" s="1"/>
      <c r="GWL275" s="1"/>
      <c r="GWM275" s="1"/>
      <c r="GWN275" s="1"/>
      <c r="GWO275" s="1"/>
      <c r="GWP275" s="1"/>
      <c r="GWQ275" s="1"/>
      <c r="GWR275" s="1"/>
      <c r="GWS275" s="1"/>
      <c r="GWT275" s="1"/>
      <c r="GWU275" s="1"/>
      <c r="GWV275" s="1"/>
      <c r="GWW275" s="1"/>
      <c r="GWX275" s="1"/>
      <c r="GWY275" s="1"/>
      <c r="GWZ275" s="1"/>
      <c r="GXA275" s="1"/>
      <c r="GXB275" s="1"/>
      <c r="GXC275" s="1"/>
      <c r="GXD275" s="1"/>
      <c r="GXE275" s="1"/>
      <c r="GXF275" s="1"/>
      <c r="GXG275" s="1"/>
      <c r="GXH275" s="1"/>
      <c r="GXI275" s="1"/>
      <c r="GXJ275" s="1"/>
      <c r="GXK275" s="1"/>
      <c r="GXL275" s="1"/>
      <c r="GXM275" s="1"/>
      <c r="GXN275" s="1"/>
      <c r="GXO275" s="1"/>
      <c r="GXP275" s="1"/>
      <c r="GXQ275" s="1"/>
      <c r="GXR275" s="1"/>
      <c r="GXS275" s="1"/>
      <c r="GXT275" s="1"/>
      <c r="GXU275" s="1"/>
      <c r="GXV275" s="1"/>
      <c r="GXW275" s="1"/>
      <c r="GXX275" s="1"/>
      <c r="GXY275" s="1"/>
      <c r="GXZ275" s="1"/>
      <c r="GYA275" s="1"/>
      <c r="GYB275" s="1"/>
      <c r="GYC275" s="1"/>
      <c r="GYD275" s="1"/>
      <c r="GYE275" s="1"/>
      <c r="GYF275" s="1"/>
      <c r="GYG275" s="1"/>
      <c r="GYH275" s="1"/>
      <c r="GYI275" s="1"/>
      <c r="GYJ275" s="1"/>
      <c r="GYK275" s="1"/>
      <c r="GYL275" s="1"/>
      <c r="GYM275" s="1"/>
      <c r="GYN275" s="1"/>
      <c r="GYO275" s="1"/>
      <c r="GYP275" s="1"/>
      <c r="GYQ275" s="1"/>
      <c r="GYR275" s="1"/>
      <c r="GYS275" s="1"/>
      <c r="GYT275" s="1"/>
      <c r="GYU275" s="1"/>
      <c r="GYV275" s="1"/>
      <c r="GYW275" s="1"/>
      <c r="GYX275" s="1"/>
      <c r="GYY275" s="1"/>
      <c r="GYZ275" s="1"/>
      <c r="GZA275" s="1"/>
      <c r="GZB275" s="1"/>
      <c r="GZC275" s="1"/>
      <c r="GZD275" s="1"/>
      <c r="GZE275" s="1"/>
      <c r="GZF275" s="1"/>
      <c r="GZG275" s="1"/>
      <c r="GZH275" s="1"/>
      <c r="GZI275" s="1"/>
      <c r="GZJ275" s="1"/>
      <c r="GZK275" s="1"/>
      <c r="GZL275" s="1"/>
      <c r="GZM275" s="1"/>
      <c r="GZN275" s="1"/>
      <c r="GZO275" s="1"/>
      <c r="GZP275" s="1"/>
      <c r="GZQ275" s="1"/>
      <c r="GZR275" s="1"/>
      <c r="GZS275" s="1"/>
      <c r="GZT275" s="1"/>
      <c r="GZU275" s="1"/>
      <c r="GZV275" s="1"/>
      <c r="GZW275" s="1"/>
      <c r="GZX275" s="1"/>
      <c r="GZY275" s="1"/>
      <c r="GZZ275" s="1"/>
      <c r="HAA275" s="1"/>
      <c r="HAB275" s="1"/>
      <c r="HAC275" s="1"/>
      <c r="HAD275" s="1"/>
      <c r="HAE275" s="1"/>
      <c r="HAF275" s="1"/>
      <c r="HAG275" s="1"/>
      <c r="HAH275" s="1"/>
      <c r="HAI275" s="1"/>
      <c r="HAJ275" s="1"/>
      <c r="HAK275" s="1"/>
      <c r="HAL275" s="1"/>
      <c r="HAM275" s="1"/>
      <c r="HAN275" s="1"/>
      <c r="HAO275" s="1"/>
      <c r="HAP275" s="1"/>
      <c r="HAQ275" s="1"/>
      <c r="HAR275" s="1"/>
      <c r="HAS275" s="1"/>
      <c r="HAT275" s="1"/>
      <c r="HAU275" s="1"/>
      <c r="HAV275" s="1"/>
      <c r="HAW275" s="1"/>
      <c r="HAX275" s="1"/>
      <c r="HAY275" s="1"/>
      <c r="HAZ275" s="1"/>
      <c r="HBA275" s="1"/>
      <c r="HBB275" s="1"/>
      <c r="HBC275" s="1"/>
      <c r="HBD275" s="1"/>
      <c r="HBE275" s="1"/>
      <c r="HBF275" s="1"/>
      <c r="HBG275" s="1"/>
      <c r="HBH275" s="1"/>
      <c r="HBI275" s="1"/>
      <c r="HBJ275" s="1"/>
      <c r="HBK275" s="1"/>
      <c r="HBL275" s="1"/>
      <c r="HBM275" s="1"/>
      <c r="HBN275" s="1"/>
      <c r="HBO275" s="1"/>
      <c r="HBP275" s="1"/>
      <c r="HBQ275" s="1"/>
      <c r="HBR275" s="1"/>
      <c r="HBS275" s="1"/>
      <c r="HBT275" s="1"/>
      <c r="HBU275" s="1"/>
      <c r="HBV275" s="1"/>
      <c r="HBW275" s="1"/>
      <c r="HBX275" s="1"/>
      <c r="HBY275" s="1"/>
      <c r="HBZ275" s="1"/>
      <c r="HCA275" s="1"/>
      <c r="HCB275" s="1"/>
      <c r="HCC275" s="1"/>
      <c r="HCD275" s="1"/>
      <c r="HCE275" s="1"/>
      <c r="HCF275" s="1"/>
      <c r="HCG275" s="1"/>
      <c r="HCH275" s="1"/>
      <c r="HCI275" s="1"/>
      <c r="HCJ275" s="1"/>
      <c r="HCK275" s="1"/>
      <c r="HCL275" s="1"/>
      <c r="HCM275" s="1"/>
      <c r="HCN275" s="1"/>
      <c r="HCO275" s="1"/>
      <c r="HCP275" s="1"/>
      <c r="HCQ275" s="1"/>
      <c r="HCR275" s="1"/>
      <c r="HCS275" s="1"/>
      <c r="HCT275" s="1"/>
      <c r="HCU275" s="1"/>
      <c r="HCV275" s="1"/>
      <c r="HCW275" s="1"/>
      <c r="HCX275" s="1"/>
      <c r="HCY275" s="1"/>
      <c r="HCZ275" s="1"/>
      <c r="HDA275" s="1"/>
      <c r="HDB275" s="1"/>
      <c r="HDC275" s="1"/>
      <c r="HDD275" s="1"/>
      <c r="HDE275" s="1"/>
      <c r="HDF275" s="1"/>
      <c r="HDG275" s="1"/>
      <c r="HDH275" s="1"/>
      <c r="HDI275" s="1"/>
      <c r="HDJ275" s="1"/>
      <c r="HDK275" s="1"/>
      <c r="HDL275" s="1"/>
      <c r="HDM275" s="1"/>
      <c r="HDN275" s="1"/>
      <c r="HDO275" s="1"/>
      <c r="HDP275" s="1"/>
      <c r="HDQ275" s="1"/>
      <c r="HDR275" s="1"/>
      <c r="HDS275" s="1"/>
      <c r="HDT275" s="1"/>
      <c r="HDU275" s="1"/>
      <c r="HDV275" s="1"/>
      <c r="HDW275" s="1"/>
      <c r="HDX275" s="1"/>
      <c r="HDY275" s="1"/>
      <c r="HDZ275" s="1"/>
      <c r="HEA275" s="1"/>
      <c r="HEB275" s="1"/>
      <c r="HEC275" s="1"/>
      <c r="HED275" s="1"/>
      <c r="HEE275" s="1"/>
      <c r="HEF275" s="1"/>
      <c r="HEG275" s="1"/>
      <c r="HEH275" s="1"/>
      <c r="HEI275" s="1"/>
      <c r="HEJ275" s="1"/>
      <c r="HEK275" s="1"/>
      <c r="HEL275" s="1"/>
      <c r="HEM275" s="1"/>
      <c r="HEN275" s="1"/>
      <c r="HEO275" s="1"/>
      <c r="HEP275" s="1"/>
      <c r="HEQ275" s="1"/>
      <c r="HER275" s="1"/>
      <c r="HES275" s="1"/>
      <c r="HET275" s="1"/>
      <c r="HEU275" s="1"/>
      <c r="HEV275" s="1"/>
      <c r="HEW275" s="1"/>
      <c r="HEX275" s="1"/>
      <c r="HEY275" s="1"/>
      <c r="HEZ275" s="1"/>
      <c r="HFA275" s="1"/>
      <c r="HFB275" s="1"/>
      <c r="HFC275" s="1"/>
      <c r="HFD275" s="1"/>
      <c r="HFE275" s="1"/>
      <c r="HFF275" s="1"/>
      <c r="HFG275" s="1"/>
      <c r="HFH275" s="1"/>
      <c r="HFI275" s="1"/>
      <c r="HFJ275" s="1"/>
      <c r="HFK275" s="1"/>
      <c r="HFL275" s="1"/>
      <c r="HFM275" s="1"/>
      <c r="HFN275" s="1"/>
      <c r="HFO275" s="1"/>
      <c r="HFP275" s="1"/>
      <c r="HFQ275" s="1"/>
      <c r="HFR275" s="1"/>
      <c r="HFS275" s="1"/>
      <c r="HFT275" s="1"/>
      <c r="HFU275" s="1"/>
      <c r="HFV275" s="1"/>
      <c r="HFW275" s="1"/>
      <c r="HFX275" s="1"/>
      <c r="HFY275" s="1"/>
      <c r="HFZ275" s="1"/>
      <c r="HGA275" s="1"/>
      <c r="HGB275" s="1"/>
      <c r="HGC275" s="1"/>
      <c r="HGD275" s="1"/>
      <c r="HGE275" s="1"/>
      <c r="HGF275" s="1"/>
      <c r="HGG275" s="1"/>
      <c r="HGH275" s="1"/>
      <c r="HGI275" s="1"/>
      <c r="HGJ275" s="1"/>
      <c r="HGK275" s="1"/>
      <c r="HGL275" s="1"/>
      <c r="HGM275" s="1"/>
      <c r="HGN275" s="1"/>
      <c r="HGO275" s="1"/>
      <c r="HGP275" s="1"/>
      <c r="HGQ275" s="1"/>
      <c r="HGR275" s="1"/>
      <c r="HGS275" s="1"/>
      <c r="HGT275" s="1"/>
      <c r="HGU275" s="1"/>
      <c r="HGV275" s="1"/>
      <c r="HGW275" s="1"/>
      <c r="HGX275" s="1"/>
      <c r="HGY275" s="1"/>
      <c r="HGZ275" s="1"/>
      <c r="HHA275" s="1"/>
      <c r="HHB275" s="1"/>
      <c r="HHC275" s="1"/>
      <c r="HHD275" s="1"/>
      <c r="HHE275" s="1"/>
      <c r="HHF275" s="1"/>
      <c r="HHG275" s="1"/>
      <c r="HHH275" s="1"/>
      <c r="HHI275" s="1"/>
      <c r="HHJ275" s="1"/>
      <c r="HHK275" s="1"/>
      <c r="HHL275" s="1"/>
      <c r="HHM275" s="1"/>
      <c r="HHN275" s="1"/>
      <c r="HHO275" s="1"/>
      <c r="HHP275" s="1"/>
      <c r="HHQ275" s="1"/>
      <c r="HHR275" s="1"/>
      <c r="HHS275" s="1"/>
      <c r="HHT275" s="1"/>
      <c r="HHU275" s="1"/>
      <c r="HHV275" s="1"/>
      <c r="HHW275" s="1"/>
      <c r="HHX275" s="1"/>
      <c r="HHY275" s="1"/>
      <c r="HHZ275" s="1"/>
      <c r="HIA275" s="1"/>
      <c r="HIB275" s="1"/>
      <c r="HIC275" s="1"/>
      <c r="HID275" s="1"/>
      <c r="HIE275" s="1"/>
      <c r="HIF275" s="1"/>
      <c r="HIG275" s="1"/>
      <c r="HIH275" s="1"/>
      <c r="HII275" s="1"/>
      <c r="HIJ275" s="1"/>
      <c r="HIK275" s="1"/>
      <c r="HIL275" s="1"/>
      <c r="HIM275" s="1"/>
      <c r="HIN275" s="1"/>
      <c r="HIO275" s="1"/>
      <c r="HIP275" s="1"/>
      <c r="HIQ275" s="1"/>
      <c r="HIR275" s="1"/>
      <c r="HIS275" s="1"/>
      <c r="HIT275" s="1"/>
      <c r="HIU275" s="1"/>
      <c r="HIV275" s="1"/>
      <c r="HIW275" s="1"/>
      <c r="HIX275" s="1"/>
      <c r="HIY275" s="1"/>
      <c r="HIZ275" s="1"/>
      <c r="HJA275" s="1"/>
      <c r="HJB275" s="1"/>
      <c r="HJC275" s="1"/>
      <c r="HJD275" s="1"/>
      <c r="HJE275" s="1"/>
      <c r="HJF275" s="1"/>
      <c r="HJG275" s="1"/>
      <c r="HJH275" s="1"/>
      <c r="HJI275" s="1"/>
      <c r="HJJ275" s="1"/>
      <c r="HJK275" s="1"/>
      <c r="HJL275" s="1"/>
      <c r="HJM275" s="1"/>
      <c r="HJN275" s="1"/>
      <c r="HJO275" s="1"/>
      <c r="HJP275" s="1"/>
      <c r="HJQ275" s="1"/>
      <c r="HJR275" s="1"/>
      <c r="HJS275" s="1"/>
      <c r="HJT275" s="1"/>
      <c r="HJU275" s="1"/>
      <c r="HJV275" s="1"/>
      <c r="HJW275" s="1"/>
      <c r="HJX275" s="1"/>
      <c r="HJY275" s="1"/>
      <c r="HJZ275" s="1"/>
      <c r="HKA275" s="1"/>
      <c r="HKB275" s="1"/>
      <c r="HKC275" s="1"/>
      <c r="HKD275" s="1"/>
      <c r="HKE275" s="1"/>
      <c r="HKF275" s="1"/>
      <c r="HKG275" s="1"/>
      <c r="HKH275" s="1"/>
      <c r="HKI275" s="1"/>
      <c r="HKJ275" s="1"/>
      <c r="HKK275" s="1"/>
      <c r="HKL275" s="1"/>
      <c r="HKM275" s="1"/>
      <c r="HKN275" s="1"/>
      <c r="HKO275" s="1"/>
      <c r="HKP275" s="1"/>
      <c r="HKQ275" s="1"/>
      <c r="HKR275" s="1"/>
      <c r="HKS275" s="1"/>
      <c r="HKT275" s="1"/>
      <c r="HKU275" s="1"/>
      <c r="HKV275" s="1"/>
      <c r="HKW275" s="1"/>
      <c r="HKX275" s="1"/>
      <c r="HKY275" s="1"/>
      <c r="HKZ275" s="1"/>
      <c r="HLA275" s="1"/>
      <c r="HLB275" s="1"/>
      <c r="HLC275" s="1"/>
      <c r="HLD275" s="1"/>
      <c r="HLE275" s="1"/>
      <c r="HLF275" s="1"/>
      <c r="HLG275" s="1"/>
      <c r="HLH275" s="1"/>
      <c r="HLI275" s="1"/>
      <c r="HLJ275" s="1"/>
      <c r="HLK275" s="1"/>
      <c r="HLL275" s="1"/>
      <c r="HLM275" s="1"/>
      <c r="HLN275" s="1"/>
      <c r="HLO275" s="1"/>
      <c r="HLP275" s="1"/>
      <c r="HLQ275" s="1"/>
      <c r="HLR275" s="1"/>
      <c r="HLS275" s="1"/>
      <c r="HLT275" s="1"/>
      <c r="HLU275" s="1"/>
      <c r="HLV275" s="1"/>
      <c r="HLW275" s="1"/>
      <c r="HLX275" s="1"/>
      <c r="HLY275" s="1"/>
      <c r="HLZ275" s="1"/>
      <c r="HMA275" s="1"/>
      <c r="HMB275" s="1"/>
      <c r="HMC275" s="1"/>
      <c r="HMD275" s="1"/>
      <c r="HME275" s="1"/>
      <c r="HMF275" s="1"/>
      <c r="HMG275" s="1"/>
      <c r="HMH275" s="1"/>
      <c r="HMI275" s="1"/>
      <c r="HMJ275" s="1"/>
      <c r="HMK275" s="1"/>
      <c r="HML275" s="1"/>
      <c r="HMM275" s="1"/>
      <c r="HMN275" s="1"/>
      <c r="HMO275" s="1"/>
      <c r="HMP275" s="1"/>
      <c r="HMQ275" s="1"/>
      <c r="HMR275" s="1"/>
      <c r="HMS275" s="1"/>
      <c r="HMT275" s="1"/>
      <c r="HMU275" s="1"/>
      <c r="HMV275" s="1"/>
      <c r="HMW275" s="1"/>
      <c r="HMX275" s="1"/>
      <c r="HMY275" s="1"/>
      <c r="HMZ275" s="1"/>
      <c r="HNA275" s="1"/>
      <c r="HNB275" s="1"/>
      <c r="HNC275" s="1"/>
      <c r="HND275" s="1"/>
      <c r="HNE275" s="1"/>
      <c r="HNF275" s="1"/>
      <c r="HNG275" s="1"/>
      <c r="HNH275" s="1"/>
      <c r="HNI275" s="1"/>
      <c r="HNJ275" s="1"/>
      <c r="HNK275" s="1"/>
      <c r="HNL275" s="1"/>
      <c r="HNM275" s="1"/>
      <c r="HNN275" s="1"/>
      <c r="HNO275" s="1"/>
      <c r="HNP275" s="1"/>
      <c r="HNQ275" s="1"/>
      <c r="HNR275" s="1"/>
      <c r="HNS275" s="1"/>
      <c r="HNT275" s="1"/>
      <c r="HNU275" s="1"/>
      <c r="HNV275" s="1"/>
      <c r="HNW275" s="1"/>
      <c r="HNX275" s="1"/>
      <c r="HNY275" s="1"/>
      <c r="HNZ275" s="1"/>
      <c r="HOA275" s="1"/>
      <c r="HOB275" s="1"/>
      <c r="HOC275" s="1"/>
      <c r="HOD275" s="1"/>
      <c r="HOE275" s="1"/>
      <c r="HOF275" s="1"/>
      <c r="HOG275" s="1"/>
      <c r="HOH275" s="1"/>
      <c r="HOI275" s="1"/>
      <c r="HOJ275" s="1"/>
      <c r="HOK275" s="1"/>
      <c r="HOL275" s="1"/>
      <c r="HOM275" s="1"/>
      <c r="HON275" s="1"/>
      <c r="HOO275" s="1"/>
      <c r="HOP275" s="1"/>
      <c r="HOQ275" s="1"/>
      <c r="HOR275" s="1"/>
      <c r="HOS275" s="1"/>
      <c r="HOT275" s="1"/>
      <c r="HOU275" s="1"/>
      <c r="HOV275" s="1"/>
      <c r="HOW275" s="1"/>
      <c r="HOX275" s="1"/>
      <c r="HOY275" s="1"/>
      <c r="HOZ275" s="1"/>
      <c r="HPA275" s="1"/>
      <c r="HPB275" s="1"/>
      <c r="HPC275" s="1"/>
      <c r="HPD275" s="1"/>
      <c r="HPE275" s="1"/>
      <c r="HPF275" s="1"/>
      <c r="HPG275" s="1"/>
      <c r="HPH275" s="1"/>
      <c r="HPI275" s="1"/>
      <c r="HPJ275" s="1"/>
      <c r="HPK275" s="1"/>
      <c r="HPL275" s="1"/>
      <c r="HPM275" s="1"/>
      <c r="HPN275" s="1"/>
      <c r="HPO275" s="1"/>
      <c r="HPP275" s="1"/>
      <c r="HPQ275" s="1"/>
      <c r="HPR275" s="1"/>
      <c r="HPS275" s="1"/>
      <c r="HPT275" s="1"/>
      <c r="HPU275" s="1"/>
      <c r="HPV275" s="1"/>
      <c r="HPW275" s="1"/>
      <c r="HPX275" s="1"/>
      <c r="HPY275" s="1"/>
      <c r="HPZ275" s="1"/>
      <c r="HQA275" s="1"/>
      <c r="HQB275" s="1"/>
      <c r="HQC275" s="1"/>
      <c r="HQD275" s="1"/>
      <c r="HQE275" s="1"/>
      <c r="HQF275" s="1"/>
      <c r="HQG275" s="1"/>
      <c r="HQH275" s="1"/>
      <c r="HQI275" s="1"/>
      <c r="HQJ275" s="1"/>
      <c r="HQK275" s="1"/>
      <c r="HQL275" s="1"/>
      <c r="HQM275" s="1"/>
      <c r="HQN275" s="1"/>
      <c r="HQO275" s="1"/>
      <c r="HQP275" s="1"/>
      <c r="HQQ275" s="1"/>
      <c r="HQR275" s="1"/>
      <c r="HQS275" s="1"/>
      <c r="HQT275" s="1"/>
      <c r="HQU275" s="1"/>
      <c r="HQV275" s="1"/>
      <c r="HQW275" s="1"/>
      <c r="HQX275" s="1"/>
      <c r="HQY275" s="1"/>
      <c r="HQZ275" s="1"/>
      <c r="HRA275" s="1"/>
      <c r="HRB275" s="1"/>
      <c r="HRC275" s="1"/>
      <c r="HRD275" s="1"/>
      <c r="HRE275" s="1"/>
      <c r="HRF275" s="1"/>
      <c r="HRG275" s="1"/>
      <c r="HRH275" s="1"/>
      <c r="HRI275" s="1"/>
      <c r="HRJ275" s="1"/>
      <c r="HRK275" s="1"/>
      <c r="HRL275" s="1"/>
      <c r="HRM275" s="1"/>
      <c r="HRN275" s="1"/>
      <c r="HRO275" s="1"/>
      <c r="HRP275" s="1"/>
      <c r="HRQ275" s="1"/>
      <c r="HRR275" s="1"/>
      <c r="HRS275" s="1"/>
      <c r="HRT275" s="1"/>
      <c r="HRU275" s="1"/>
      <c r="HRV275" s="1"/>
      <c r="HRW275" s="1"/>
      <c r="HRX275" s="1"/>
      <c r="HRY275" s="1"/>
      <c r="HRZ275" s="1"/>
      <c r="HSA275" s="1"/>
      <c r="HSB275" s="1"/>
      <c r="HSC275" s="1"/>
      <c r="HSD275" s="1"/>
      <c r="HSE275" s="1"/>
      <c r="HSF275" s="1"/>
      <c r="HSG275" s="1"/>
      <c r="HSH275" s="1"/>
      <c r="HSI275" s="1"/>
      <c r="HSJ275" s="1"/>
      <c r="HSK275" s="1"/>
      <c r="HSL275" s="1"/>
      <c r="HSM275" s="1"/>
      <c r="HSN275" s="1"/>
      <c r="HSO275" s="1"/>
      <c r="HSP275" s="1"/>
      <c r="HSQ275" s="1"/>
      <c r="HSR275" s="1"/>
      <c r="HSS275" s="1"/>
      <c r="HST275" s="1"/>
      <c r="HSU275" s="1"/>
      <c r="HSV275" s="1"/>
      <c r="HSW275" s="1"/>
      <c r="HSX275" s="1"/>
      <c r="HSY275" s="1"/>
      <c r="HSZ275" s="1"/>
      <c r="HTA275" s="1"/>
      <c r="HTB275" s="1"/>
      <c r="HTC275" s="1"/>
      <c r="HTD275" s="1"/>
      <c r="HTE275" s="1"/>
      <c r="HTF275" s="1"/>
      <c r="HTG275" s="1"/>
      <c r="HTH275" s="1"/>
      <c r="HTI275" s="1"/>
      <c r="HTJ275" s="1"/>
      <c r="HTK275" s="1"/>
      <c r="HTL275" s="1"/>
      <c r="HTM275" s="1"/>
      <c r="HTN275" s="1"/>
      <c r="HTO275" s="1"/>
      <c r="HTP275" s="1"/>
      <c r="HTQ275" s="1"/>
      <c r="HTR275" s="1"/>
      <c r="HTS275" s="1"/>
      <c r="HTT275" s="1"/>
      <c r="HTU275" s="1"/>
      <c r="HTV275" s="1"/>
      <c r="HTW275" s="1"/>
      <c r="HTX275" s="1"/>
      <c r="HTY275" s="1"/>
      <c r="HTZ275" s="1"/>
      <c r="HUA275" s="1"/>
      <c r="HUB275" s="1"/>
      <c r="HUC275" s="1"/>
      <c r="HUD275" s="1"/>
      <c r="HUE275" s="1"/>
      <c r="HUF275" s="1"/>
      <c r="HUG275" s="1"/>
      <c r="HUH275" s="1"/>
      <c r="HUI275" s="1"/>
      <c r="HUJ275" s="1"/>
      <c r="HUK275" s="1"/>
      <c r="HUL275" s="1"/>
      <c r="HUM275" s="1"/>
      <c r="HUN275" s="1"/>
      <c r="HUO275" s="1"/>
      <c r="HUP275" s="1"/>
      <c r="HUQ275" s="1"/>
      <c r="HUR275" s="1"/>
      <c r="HUS275" s="1"/>
      <c r="HUT275" s="1"/>
      <c r="HUU275" s="1"/>
      <c r="HUV275" s="1"/>
      <c r="HUW275" s="1"/>
      <c r="HUX275" s="1"/>
      <c r="HUY275" s="1"/>
      <c r="HUZ275" s="1"/>
      <c r="HVA275" s="1"/>
      <c r="HVB275" s="1"/>
      <c r="HVC275" s="1"/>
      <c r="HVD275" s="1"/>
      <c r="HVE275" s="1"/>
      <c r="HVF275" s="1"/>
      <c r="HVG275" s="1"/>
      <c r="HVH275" s="1"/>
      <c r="HVI275" s="1"/>
      <c r="HVJ275" s="1"/>
      <c r="HVK275" s="1"/>
      <c r="HVL275" s="1"/>
      <c r="HVM275" s="1"/>
      <c r="HVN275" s="1"/>
      <c r="HVO275" s="1"/>
      <c r="HVP275" s="1"/>
      <c r="HVQ275" s="1"/>
      <c r="HVR275" s="1"/>
      <c r="HVS275" s="1"/>
      <c r="HVT275" s="1"/>
      <c r="HVU275" s="1"/>
      <c r="HVV275" s="1"/>
      <c r="HVW275" s="1"/>
      <c r="HVX275" s="1"/>
      <c r="HVY275" s="1"/>
      <c r="HVZ275" s="1"/>
      <c r="HWA275" s="1"/>
      <c r="HWB275" s="1"/>
      <c r="HWC275" s="1"/>
      <c r="HWD275" s="1"/>
      <c r="HWE275" s="1"/>
      <c r="HWF275" s="1"/>
      <c r="HWG275" s="1"/>
      <c r="HWH275" s="1"/>
      <c r="HWI275" s="1"/>
      <c r="HWJ275" s="1"/>
      <c r="HWK275" s="1"/>
      <c r="HWL275" s="1"/>
      <c r="HWM275" s="1"/>
      <c r="HWN275" s="1"/>
      <c r="HWO275" s="1"/>
      <c r="HWP275" s="1"/>
      <c r="HWQ275" s="1"/>
      <c r="HWR275" s="1"/>
      <c r="HWS275" s="1"/>
      <c r="HWT275" s="1"/>
      <c r="HWU275" s="1"/>
      <c r="HWV275" s="1"/>
      <c r="HWW275" s="1"/>
      <c r="HWX275" s="1"/>
      <c r="HWY275" s="1"/>
      <c r="HWZ275" s="1"/>
      <c r="HXA275" s="1"/>
      <c r="HXB275" s="1"/>
      <c r="HXC275" s="1"/>
      <c r="HXD275" s="1"/>
      <c r="HXE275" s="1"/>
      <c r="HXF275" s="1"/>
      <c r="HXG275" s="1"/>
      <c r="HXH275" s="1"/>
      <c r="HXI275" s="1"/>
      <c r="HXJ275" s="1"/>
      <c r="HXK275" s="1"/>
      <c r="HXL275" s="1"/>
      <c r="HXM275" s="1"/>
      <c r="HXN275" s="1"/>
      <c r="HXO275" s="1"/>
      <c r="HXP275" s="1"/>
      <c r="HXQ275" s="1"/>
      <c r="HXR275" s="1"/>
      <c r="HXS275" s="1"/>
      <c r="HXT275" s="1"/>
      <c r="HXU275" s="1"/>
      <c r="HXV275" s="1"/>
      <c r="HXW275" s="1"/>
      <c r="HXX275" s="1"/>
      <c r="HXY275" s="1"/>
      <c r="HXZ275" s="1"/>
      <c r="HYA275" s="1"/>
      <c r="HYB275" s="1"/>
      <c r="HYC275" s="1"/>
      <c r="HYD275" s="1"/>
      <c r="HYE275" s="1"/>
      <c r="HYF275" s="1"/>
      <c r="HYG275" s="1"/>
      <c r="HYH275" s="1"/>
      <c r="HYI275" s="1"/>
      <c r="HYJ275" s="1"/>
      <c r="HYK275" s="1"/>
      <c r="HYL275" s="1"/>
      <c r="HYM275" s="1"/>
      <c r="HYN275" s="1"/>
      <c r="HYO275" s="1"/>
      <c r="HYP275" s="1"/>
      <c r="HYQ275" s="1"/>
      <c r="HYR275" s="1"/>
      <c r="HYS275" s="1"/>
      <c r="HYT275" s="1"/>
      <c r="HYU275" s="1"/>
      <c r="HYV275" s="1"/>
      <c r="HYW275" s="1"/>
      <c r="HYX275" s="1"/>
      <c r="HYY275" s="1"/>
      <c r="HYZ275" s="1"/>
      <c r="HZA275" s="1"/>
      <c r="HZB275" s="1"/>
      <c r="HZC275" s="1"/>
      <c r="HZD275" s="1"/>
      <c r="HZE275" s="1"/>
      <c r="HZF275" s="1"/>
      <c r="HZG275" s="1"/>
      <c r="HZH275" s="1"/>
      <c r="HZI275" s="1"/>
      <c r="HZJ275" s="1"/>
      <c r="HZK275" s="1"/>
      <c r="HZL275" s="1"/>
      <c r="HZM275" s="1"/>
      <c r="HZN275" s="1"/>
      <c r="HZO275" s="1"/>
      <c r="HZP275" s="1"/>
      <c r="HZQ275" s="1"/>
      <c r="HZR275" s="1"/>
      <c r="HZS275" s="1"/>
      <c r="HZT275" s="1"/>
      <c r="HZU275" s="1"/>
      <c r="HZV275" s="1"/>
      <c r="HZW275" s="1"/>
      <c r="HZX275" s="1"/>
      <c r="HZY275" s="1"/>
      <c r="HZZ275" s="1"/>
      <c r="IAA275" s="1"/>
      <c r="IAB275" s="1"/>
      <c r="IAC275" s="1"/>
      <c r="IAD275" s="1"/>
      <c r="IAE275" s="1"/>
      <c r="IAF275" s="1"/>
      <c r="IAG275" s="1"/>
      <c r="IAH275" s="1"/>
      <c r="IAI275" s="1"/>
      <c r="IAJ275" s="1"/>
      <c r="IAK275" s="1"/>
      <c r="IAL275" s="1"/>
      <c r="IAM275" s="1"/>
      <c r="IAN275" s="1"/>
      <c r="IAO275" s="1"/>
      <c r="IAP275" s="1"/>
      <c r="IAQ275" s="1"/>
      <c r="IAR275" s="1"/>
      <c r="IAS275" s="1"/>
      <c r="IAT275" s="1"/>
      <c r="IAU275" s="1"/>
      <c r="IAV275" s="1"/>
      <c r="IAW275" s="1"/>
      <c r="IAX275" s="1"/>
      <c r="IAY275" s="1"/>
      <c r="IAZ275" s="1"/>
      <c r="IBA275" s="1"/>
      <c r="IBB275" s="1"/>
      <c r="IBC275" s="1"/>
      <c r="IBD275" s="1"/>
      <c r="IBE275" s="1"/>
      <c r="IBF275" s="1"/>
      <c r="IBG275" s="1"/>
      <c r="IBH275" s="1"/>
      <c r="IBI275" s="1"/>
      <c r="IBJ275" s="1"/>
      <c r="IBK275" s="1"/>
      <c r="IBL275" s="1"/>
      <c r="IBM275" s="1"/>
      <c r="IBN275" s="1"/>
      <c r="IBO275" s="1"/>
      <c r="IBP275" s="1"/>
      <c r="IBQ275" s="1"/>
      <c r="IBR275" s="1"/>
      <c r="IBS275" s="1"/>
      <c r="IBT275" s="1"/>
      <c r="IBU275" s="1"/>
      <c r="IBV275" s="1"/>
      <c r="IBW275" s="1"/>
      <c r="IBX275" s="1"/>
      <c r="IBY275" s="1"/>
      <c r="IBZ275" s="1"/>
      <c r="ICA275" s="1"/>
      <c r="ICB275" s="1"/>
      <c r="ICC275" s="1"/>
      <c r="ICD275" s="1"/>
      <c r="ICE275" s="1"/>
      <c r="ICF275" s="1"/>
      <c r="ICG275" s="1"/>
      <c r="ICH275" s="1"/>
      <c r="ICI275" s="1"/>
      <c r="ICJ275" s="1"/>
      <c r="ICK275" s="1"/>
      <c r="ICL275" s="1"/>
      <c r="ICM275" s="1"/>
      <c r="ICN275" s="1"/>
      <c r="ICO275" s="1"/>
      <c r="ICP275" s="1"/>
      <c r="ICQ275" s="1"/>
      <c r="ICR275" s="1"/>
      <c r="ICS275" s="1"/>
      <c r="ICT275" s="1"/>
      <c r="ICU275" s="1"/>
      <c r="ICV275" s="1"/>
      <c r="ICW275" s="1"/>
      <c r="ICX275" s="1"/>
      <c r="ICY275" s="1"/>
      <c r="ICZ275" s="1"/>
      <c r="IDA275" s="1"/>
      <c r="IDB275" s="1"/>
      <c r="IDC275" s="1"/>
      <c r="IDD275" s="1"/>
      <c r="IDE275" s="1"/>
      <c r="IDF275" s="1"/>
      <c r="IDG275" s="1"/>
      <c r="IDH275" s="1"/>
      <c r="IDI275" s="1"/>
      <c r="IDJ275" s="1"/>
      <c r="IDK275" s="1"/>
      <c r="IDL275" s="1"/>
      <c r="IDM275" s="1"/>
      <c r="IDN275" s="1"/>
      <c r="IDO275" s="1"/>
      <c r="IDP275" s="1"/>
      <c r="IDQ275" s="1"/>
      <c r="IDR275" s="1"/>
      <c r="IDS275" s="1"/>
      <c r="IDT275" s="1"/>
      <c r="IDU275" s="1"/>
      <c r="IDV275" s="1"/>
      <c r="IDW275" s="1"/>
      <c r="IDX275" s="1"/>
      <c r="IDY275" s="1"/>
      <c r="IDZ275" s="1"/>
      <c r="IEA275" s="1"/>
      <c r="IEB275" s="1"/>
      <c r="IEC275" s="1"/>
      <c r="IED275" s="1"/>
      <c r="IEE275" s="1"/>
      <c r="IEF275" s="1"/>
      <c r="IEG275" s="1"/>
      <c r="IEH275" s="1"/>
      <c r="IEI275" s="1"/>
      <c r="IEJ275" s="1"/>
      <c r="IEK275" s="1"/>
      <c r="IEL275" s="1"/>
      <c r="IEM275" s="1"/>
      <c r="IEN275" s="1"/>
      <c r="IEO275" s="1"/>
      <c r="IEP275" s="1"/>
      <c r="IEQ275" s="1"/>
      <c r="IER275" s="1"/>
      <c r="IES275" s="1"/>
      <c r="IET275" s="1"/>
      <c r="IEU275" s="1"/>
      <c r="IEV275" s="1"/>
      <c r="IEW275" s="1"/>
      <c r="IEX275" s="1"/>
      <c r="IEY275" s="1"/>
      <c r="IEZ275" s="1"/>
      <c r="IFA275" s="1"/>
      <c r="IFB275" s="1"/>
      <c r="IFC275" s="1"/>
      <c r="IFD275" s="1"/>
      <c r="IFE275" s="1"/>
      <c r="IFF275" s="1"/>
      <c r="IFG275" s="1"/>
      <c r="IFH275" s="1"/>
      <c r="IFI275" s="1"/>
      <c r="IFJ275" s="1"/>
      <c r="IFK275" s="1"/>
      <c r="IFL275" s="1"/>
      <c r="IFM275" s="1"/>
      <c r="IFN275" s="1"/>
      <c r="IFO275" s="1"/>
      <c r="IFP275" s="1"/>
      <c r="IFQ275" s="1"/>
      <c r="IFR275" s="1"/>
      <c r="IFS275" s="1"/>
      <c r="IFT275" s="1"/>
      <c r="IFU275" s="1"/>
      <c r="IFV275" s="1"/>
      <c r="IFW275" s="1"/>
      <c r="IFX275" s="1"/>
      <c r="IFY275" s="1"/>
      <c r="IFZ275" s="1"/>
      <c r="IGA275" s="1"/>
      <c r="IGB275" s="1"/>
      <c r="IGC275" s="1"/>
      <c r="IGD275" s="1"/>
      <c r="IGE275" s="1"/>
      <c r="IGF275" s="1"/>
      <c r="IGG275" s="1"/>
      <c r="IGH275" s="1"/>
      <c r="IGI275" s="1"/>
      <c r="IGJ275" s="1"/>
      <c r="IGK275" s="1"/>
      <c r="IGL275" s="1"/>
      <c r="IGM275" s="1"/>
      <c r="IGN275" s="1"/>
      <c r="IGO275" s="1"/>
      <c r="IGP275" s="1"/>
      <c r="IGQ275" s="1"/>
      <c r="IGR275" s="1"/>
      <c r="IGS275" s="1"/>
      <c r="IGT275" s="1"/>
      <c r="IGU275" s="1"/>
      <c r="IGV275" s="1"/>
      <c r="IGW275" s="1"/>
      <c r="IGX275" s="1"/>
      <c r="IGY275" s="1"/>
      <c r="IGZ275" s="1"/>
      <c r="IHA275" s="1"/>
      <c r="IHB275" s="1"/>
      <c r="IHC275" s="1"/>
      <c r="IHD275" s="1"/>
      <c r="IHE275" s="1"/>
      <c r="IHF275" s="1"/>
      <c r="IHG275" s="1"/>
      <c r="IHH275" s="1"/>
      <c r="IHI275" s="1"/>
      <c r="IHJ275" s="1"/>
      <c r="IHK275" s="1"/>
      <c r="IHL275" s="1"/>
      <c r="IHM275" s="1"/>
      <c r="IHN275" s="1"/>
      <c r="IHO275" s="1"/>
      <c r="IHP275" s="1"/>
      <c r="IHQ275" s="1"/>
      <c r="IHR275" s="1"/>
      <c r="IHS275" s="1"/>
      <c r="IHT275" s="1"/>
      <c r="IHU275" s="1"/>
      <c r="IHV275" s="1"/>
      <c r="IHW275" s="1"/>
      <c r="IHX275" s="1"/>
      <c r="IHY275" s="1"/>
      <c r="IHZ275" s="1"/>
      <c r="IIA275" s="1"/>
      <c r="IIB275" s="1"/>
      <c r="IIC275" s="1"/>
      <c r="IID275" s="1"/>
      <c r="IIE275" s="1"/>
      <c r="IIF275" s="1"/>
      <c r="IIG275" s="1"/>
      <c r="IIH275" s="1"/>
      <c r="III275" s="1"/>
      <c r="IIJ275" s="1"/>
      <c r="IIK275" s="1"/>
      <c r="IIL275" s="1"/>
      <c r="IIM275" s="1"/>
      <c r="IIN275" s="1"/>
      <c r="IIO275" s="1"/>
      <c r="IIP275" s="1"/>
      <c r="IIQ275" s="1"/>
      <c r="IIR275" s="1"/>
      <c r="IIS275" s="1"/>
      <c r="IIT275" s="1"/>
      <c r="IIU275" s="1"/>
      <c r="IIV275" s="1"/>
      <c r="IIW275" s="1"/>
      <c r="IIX275" s="1"/>
      <c r="IIY275" s="1"/>
      <c r="IIZ275" s="1"/>
      <c r="IJA275" s="1"/>
      <c r="IJB275" s="1"/>
      <c r="IJC275" s="1"/>
      <c r="IJD275" s="1"/>
      <c r="IJE275" s="1"/>
      <c r="IJF275" s="1"/>
      <c r="IJG275" s="1"/>
      <c r="IJH275" s="1"/>
      <c r="IJI275" s="1"/>
      <c r="IJJ275" s="1"/>
      <c r="IJK275" s="1"/>
      <c r="IJL275" s="1"/>
      <c r="IJM275" s="1"/>
      <c r="IJN275" s="1"/>
      <c r="IJO275" s="1"/>
      <c r="IJP275" s="1"/>
      <c r="IJQ275" s="1"/>
      <c r="IJR275" s="1"/>
      <c r="IJS275" s="1"/>
      <c r="IJT275" s="1"/>
      <c r="IJU275" s="1"/>
      <c r="IJV275" s="1"/>
      <c r="IJW275" s="1"/>
      <c r="IJX275" s="1"/>
      <c r="IJY275" s="1"/>
      <c r="IJZ275" s="1"/>
      <c r="IKA275" s="1"/>
      <c r="IKB275" s="1"/>
      <c r="IKC275" s="1"/>
      <c r="IKD275" s="1"/>
      <c r="IKE275" s="1"/>
      <c r="IKF275" s="1"/>
      <c r="IKG275" s="1"/>
      <c r="IKH275" s="1"/>
      <c r="IKI275" s="1"/>
      <c r="IKJ275" s="1"/>
      <c r="IKK275" s="1"/>
      <c r="IKL275" s="1"/>
      <c r="IKM275" s="1"/>
      <c r="IKN275" s="1"/>
      <c r="IKO275" s="1"/>
      <c r="IKP275" s="1"/>
      <c r="IKQ275" s="1"/>
      <c r="IKR275" s="1"/>
      <c r="IKS275" s="1"/>
      <c r="IKT275" s="1"/>
      <c r="IKU275" s="1"/>
      <c r="IKV275" s="1"/>
      <c r="IKW275" s="1"/>
      <c r="IKX275" s="1"/>
      <c r="IKY275" s="1"/>
      <c r="IKZ275" s="1"/>
      <c r="ILA275" s="1"/>
      <c r="ILB275" s="1"/>
      <c r="ILC275" s="1"/>
      <c r="ILD275" s="1"/>
      <c r="ILE275" s="1"/>
      <c r="ILF275" s="1"/>
      <c r="ILG275" s="1"/>
      <c r="ILH275" s="1"/>
      <c r="ILI275" s="1"/>
      <c r="ILJ275" s="1"/>
      <c r="ILK275" s="1"/>
      <c r="ILL275" s="1"/>
      <c r="ILM275" s="1"/>
      <c r="ILN275" s="1"/>
      <c r="ILO275" s="1"/>
      <c r="ILP275" s="1"/>
      <c r="ILQ275" s="1"/>
      <c r="ILR275" s="1"/>
      <c r="ILS275" s="1"/>
      <c r="ILT275" s="1"/>
      <c r="ILU275" s="1"/>
      <c r="ILV275" s="1"/>
      <c r="ILW275" s="1"/>
      <c r="ILX275" s="1"/>
      <c r="ILY275" s="1"/>
      <c r="ILZ275" s="1"/>
      <c r="IMA275" s="1"/>
      <c r="IMB275" s="1"/>
      <c r="IMC275" s="1"/>
      <c r="IMD275" s="1"/>
      <c r="IME275" s="1"/>
      <c r="IMF275" s="1"/>
      <c r="IMG275" s="1"/>
      <c r="IMH275" s="1"/>
      <c r="IMI275" s="1"/>
      <c r="IMJ275" s="1"/>
      <c r="IMK275" s="1"/>
      <c r="IML275" s="1"/>
      <c r="IMM275" s="1"/>
      <c r="IMN275" s="1"/>
      <c r="IMO275" s="1"/>
      <c r="IMP275" s="1"/>
      <c r="IMQ275" s="1"/>
      <c r="IMR275" s="1"/>
      <c r="IMS275" s="1"/>
      <c r="IMT275" s="1"/>
      <c r="IMU275" s="1"/>
      <c r="IMV275" s="1"/>
      <c r="IMW275" s="1"/>
      <c r="IMX275" s="1"/>
      <c r="IMY275" s="1"/>
      <c r="IMZ275" s="1"/>
      <c r="INA275" s="1"/>
      <c r="INB275" s="1"/>
      <c r="INC275" s="1"/>
      <c r="IND275" s="1"/>
      <c r="INE275" s="1"/>
      <c r="INF275" s="1"/>
      <c r="ING275" s="1"/>
      <c r="INH275" s="1"/>
      <c r="INI275" s="1"/>
      <c r="INJ275" s="1"/>
      <c r="INK275" s="1"/>
      <c r="INL275" s="1"/>
      <c r="INM275" s="1"/>
      <c r="INN275" s="1"/>
      <c r="INO275" s="1"/>
      <c r="INP275" s="1"/>
      <c r="INQ275" s="1"/>
      <c r="INR275" s="1"/>
      <c r="INS275" s="1"/>
      <c r="INT275" s="1"/>
      <c r="INU275" s="1"/>
      <c r="INV275" s="1"/>
      <c r="INW275" s="1"/>
      <c r="INX275" s="1"/>
      <c r="INY275" s="1"/>
      <c r="INZ275" s="1"/>
      <c r="IOA275" s="1"/>
      <c r="IOB275" s="1"/>
      <c r="IOC275" s="1"/>
      <c r="IOD275" s="1"/>
      <c r="IOE275" s="1"/>
      <c r="IOF275" s="1"/>
      <c r="IOG275" s="1"/>
      <c r="IOH275" s="1"/>
      <c r="IOI275" s="1"/>
      <c r="IOJ275" s="1"/>
      <c r="IOK275" s="1"/>
      <c r="IOL275" s="1"/>
      <c r="IOM275" s="1"/>
      <c r="ION275" s="1"/>
      <c r="IOO275" s="1"/>
      <c r="IOP275" s="1"/>
      <c r="IOQ275" s="1"/>
      <c r="IOR275" s="1"/>
      <c r="IOS275" s="1"/>
      <c r="IOT275" s="1"/>
      <c r="IOU275" s="1"/>
      <c r="IOV275" s="1"/>
      <c r="IOW275" s="1"/>
      <c r="IOX275" s="1"/>
      <c r="IOY275" s="1"/>
      <c r="IOZ275" s="1"/>
      <c r="IPA275" s="1"/>
      <c r="IPB275" s="1"/>
      <c r="IPC275" s="1"/>
      <c r="IPD275" s="1"/>
      <c r="IPE275" s="1"/>
      <c r="IPF275" s="1"/>
      <c r="IPG275" s="1"/>
      <c r="IPH275" s="1"/>
      <c r="IPI275" s="1"/>
      <c r="IPJ275" s="1"/>
      <c r="IPK275" s="1"/>
      <c r="IPL275" s="1"/>
      <c r="IPM275" s="1"/>
      <c r="IPN275" s="1"/>
      <c r="IPO275" s="1"/>
      <c r="IPP275" s="1"/>
      <c r="IPQ275" s="1"/>
      <c r="IPR275" s="1"/>
      <c r="IPS275" s="1"/>
      <c r="IPT275" s="1"/>
      <c r="IPU275" s="1"/>
      <c r="IPV275" s="1"/>
      <c r="IPW275" s="1"/>
      <c r="IPX275" s="1"/>
      <c r="IPY275" s="1"/>
      <c r="IPZ275" s="1"/>
      <c r="IQA275" s="1"/>
      <c r="IQB275" s="1"/>
      <c r="IQC275" s="1"/>
      <c r="IQD275" s="1"/>
      <c r="IQE275" s="1"/>
      <c r="IQF275" s="1"/>
      <c r="IQG275" s="1"/>
      <c r="IQH275" s="1"/>
      <c r="IQI275" s="1"/>
      <c r="IQJ275" s="1"/>
      <c r="IQK275" s="1"/>
      <c r="IQL275" s="1"/>
      <c r="IQM275" s="1"/>
      <c r="IQN275" s="1"/>
      <c r="IQO275" s="1"/>
      <c r="IQP275" s="1"/>
      <c r="IQQ275" s="1"/>
      <c r="IQR275" s="1"/>
      <c r="IQS275" s="1"/>
      <c r="IQT275" s="1"/>
      <c r="IQU275" s="1"/>
      <c r="IQV275" s="1"/>
      <c r="IQW275" s="1"/>
      <c r="IQX275" s="1"/>
      <c r="IQY275" s="1"/>
      <c r="IQZ275" s="1"/>
      <c r="IRA275" s="1"/>
      <c r="IRB275" s="1"/>
      <c r="IRC275" s="1"/>
      <c r="IRD275" s="1"/>
      <c r="IRE275" s="1"/>
      <c r="IRF275" s="1"/>
      <c r="IRG275" s="1"/>
      <c r="IRH275" s="1"/>
      <c r="IRI275" s="1"/>
      <c r="IRJ275" s="1"/>
      <c r="IRK275" s="1"/>
      <c r="IRL275" s="1"/>
      <c r="IRM275" s="1"/>
      <c r="IRN275" s="1"/>
      <c r="IRO275" s="1"/>
      <c r="IRP275" s="1"/>
      <c r="IRQ275" s="1"/>
      <c r="IRR275" s="1"/>
      <c r="IRS275" s="1"/>
      <c r="IRT275" s="1"/>
      <c r="IRU275" s="1"/>
      <c r="IRV275" s="1"/>
      <c r="IRW275" s="1"/>
      <c r="IRX275" s="1"/>
      <c r="IRY275" s="1"/>
      <c r="IRZ275" s="1"/>
      <c r="ISA275" s="1"/>
      <c r="ISB275" s="1"/>
      <c r="ISC275" s="1"/>
      <c r="ISD275" s="1"/>
      <c r="ISE275" s="1"/>
      <c r="ISF275" s="1"/>
      <c r="ISG275" s="1"/>
      <c r="ISH275" s="1"/>
      <c r="ISI275" s="1"/>
      <c r="ISJ275" s="1"/>
      <c r="ISK275" s="1"/>
      <c r="ISL275" s="1"/>
      <c r="ISM275" s="1"/>
      <c r="ISN275" s="1"/>
      <c r="ISO275" s="1"/>
      <c r="ISP275" s="1"/>
      <c r="ISQ275" s="1"/>
      <c r="ISR275" s="1"/>
      <c r="ISS275" s="1"/>
      <c r="IST275" s="1"/>
      <c r="ISU275" s="1"/>
      <c r="ISV275" s="1"/>
      <c r="ISW275" s="1"/>
      <c r="ISX275" s="1"/>
      <c r="ISY275" s="1"/>
      <c r="ISZ275" s="1"/>
      <c r="ITA275" s="1"/>
      <c r="ITB275" s="1"/>
      <c r="ITC275" s="1"/>
      <c r="ITD275" s="1"/>
      <c r="ITE275" s="1"/>
      <c r="ITF275" s="1"/>
      <c r="ITG275" s="1"/>
      <c r="ITH275" s="1"/>
      <c r="ITI275" s="1"/>
      <c r="ITJ275" s="1"/>
      <c r="ITK275" s="1"/>
      <c r="ITL275" s="1"/>
      <c r="ITM275" s="1"/>
      <c r="ITN275" s="1"/>
      <c r="ITO275" s="1"/>
      <c r="ITP275" s="1"/>
      <c r="ITQ275" s="1"/>
      <c r="ITR275" s="1"/>
      <c r="ITS275" s="1"/>
      <c r="ITT275" s="1"/>
      <c r="ITU275" s="1"/>
      <c r="ITV275" s="1"/>
      <c r="ITW275" s="1"/>
      <c r="ITX275" s="1"/>
      <c r="ITY275" s="1"/>
      <c r="ITZ275" s="1"/>
      <c r="IUA275" s="1"/>
      <c r="IUB275" s="1"/>
      <c r="IUC275" s="1"/>
      <c r="IUD275" s="1"/>
      <c r="IUE275" s="1"/>
      <c r="IUF275" s="1"/>
      <c r="IUG275" s="1"/>
      <c r="IUH275" s="1"/>
      <c r="IUI275" s="1"/>
      <c r="IUJ275" s="1"/>
      <c r="IUK275" s="1"/>
      <c r="IUL275" s="1"/>
      <c r="IUM275" s="1"/>
      <c r="IUN275" s="1"/>
      <c r="IUO275" s="1"/>
      <c r="IUP275" s="1"/>
      <c r="IUQ275" s="1"/>
      <c r="IUR275" s="1"/>
      <c r="IUS275" s="1"/>
      <c r="IUT275" s="1"/>
      <c r="IUU275" s="1"/>
      <c r="IUV275" s="1"/>
      <c r="IUW275" s="1"/>
      <c r="IUX275" s="1"/>
      <c r="IUY275" s="1"/>
      <c r="IUZ275" s="1"/>
      <c r="IVA275" s="1"/>
      <c r="IVB275" s="1"/>
      <c r="IVC275" s="1"/>
      <c r="IVD275" s="1"/>
      <c r="IVE275" s="1"/>
      <c r="IVF275" s="1"/>
      <c r="IVG275" s="1"/>
      <c r="IVH275" s="1"/>
      <c r="IVI275" s="1"/>
      <c r="IVJ275" s="1"/>
      <c r="IVK275" s="1"/>
      <c r="IVL275" s="1"/>
      <c r="IVM275" s="1"/>
      <c r="IVN275" s="1"/>
      <c r="IVO275" s="1"/>
      <c r="IVP275" s="1"/>
      <c r="IVQ275" s="1"/>
      <c r="IVR275" s="1"/>
      <c r="IVS275" s="1"/>
      <c r="IVT275" s="1"/>
      <c r="IVU275" s="1"/>
      <c r="IVV275" s="1"/>
      <c r="IVW275" s="1"/>
      <c r="IVX275" s="1"/>
      <c r="IVY275" s="1"/>
      <c r="IVZ275" s="1"/>
      <c r="IWA275" s="1"/>
      <c r="IWB275" s="1"/>
      <c r="IWC275" s="1"/>
      <c r="IWD275" s="1"/>
      <c r="IWE275" s="1"/>
      <c r="IWF275" s="1"/>
      <c r="IWG275" s="1"/>
      <c r="IWH275" s="1"/>
      <c r="IWI275" s="1"/>
      <c r="IWJ275" s="1"/>
      <c r="IWK275" s="1"/>
      <c r="IWL275" s="1"/>
      <c r="IWM275" s="1"/>
      <c r="IWN275" s="1"/>
      <c r="IWO275" s="1"/>
      <c r="IWP275" s="1"/>
      <c r="IWQ275" s="1"/>
      <c r="IWR275" s="1"/>
      <c r="IWS275" s="1"/>
      <c r="IWT275" s="1"/>
      <c r="IWU275" s="1"/>
      <c r="IWV275" s="1"/>
      <c r="IWW275" s="1"/>
      <c r="IWX275" s="1"/>
      <c r="IWY275" s="1"/>
      <c r="IWZ275" s="1"/>
      <c r="IXA275" s="1"/>
      <c r="IXB275" s="1"/>
      <c r="IXC275" s="1"/>
      <c r="IXD275" s="1"/>
      <c r="IXE275" s="1"/>
      <c r="IXF275" s="1"/>
      <c r="IXG275" s="1"/>
      <c r="IXH275" s="1"/>
      <c r="IXI275" s="1"/>
      <c r="IXJ275" s="1"/>
      <c r="IXK275" s="1"/>
      <c r="IXL275" s="1"/>
      <c r="IXM275" s="1"/>
      <c r="IXN275" s="1"/>
      <c r="IXO275" s="1"/>
      <c r="IXP275" s="1"/>
      <c r="IXQ275" s="1"/>
      <c r="IXR275" s="1"/>
      <c r="IXS275" s="1"/>
      <c r="IXT275" s="1"/>
      <c r="IXU275" s="1"/>
      <c r="IXV275" s="1"/>
      <c r="IXW275" s="1"/>
      <c r="IXX275" s="1"/>
      <c r="IXY275" s="1"/>
      <c r="IXZ275" s="1"/>
      <c r="IYA275" s="1"/>
      <c r="IYB275" s="1"/>
      <c r="IYC275" s="1"/>
      <c r="IYD275" s="1"/>
      <c r="IYE275" s="1"/>
      <c r="IYF275" s="1"/>
      <c r="IYG275" s="1"/>
      <c r="IYH275" s="1"/>
      <c r="IYI275" s="1"/>
      <c r="IYJ275" s="1"/>
      <c r="IYK275" s="1"/>
      <c r="IYL275" s="1"/>
      <c r="IYM275" s="1"/>
      <c r="IYN275" s="1"/>
      <c r="IYO275" s="1"/>
      <c r="IYP275" s="1"/>
      <c r="IYQ275" s="1"/>
      <c r="IYR275" s="1"/>
      <c r="IYS275" s="1"/>
      <c r="IYT275" s="1"/>
      <c r="IYU275" s="1"/>
      <c r="IYV275" s="1"/>
      <c r="IYW275" s="1"/>
      <c r="IYX275" s="1"/>
      <c r="IYY275" s="1"/>
      <c r="IYZ275" s="1"/>
      <c r="IZA275" s="1"/>
      <c r="IZB275" s="1"/>
      <c r="IZC275" s="1"/>
      <c r="IZD275" s="1"/>
      <c r="IZE275" s="1"/>
      <c r="IZF275" s="1"/>
      <c r="IZG275" s="1"/>
      <c r="IZH275" s="1"/>
      <c r="IZI275" s="1"/>
      <c r="IZJ275" s="1"/>
      <c r="IZK275" s="1"/>
      <c r="IZL275" s="1"/>
      <c r="IZM275" s="1"/>
      <c r="IZN275" s="1"/>
      <c r="IZO275" s="1"/>
      <c r="IZP275" s="1"/>
      <c r="IZQ275" s="1"/>
      <c r="IZR275" s="1"/>
      <c r="IZS275" s="1"/>
      <c r="IZT275" s="1"/>
      <c r="IZU275" s="1"/>
      <c r="IZV275" s="1"/>
      <c r="IZW275" s="1"/>
      <c r="IZX275" s="1"/>
      <c r="IZY275" s="1"/>
      <c r="IZZ275" s="1"/>
      <c r="JAA275" s="1"/>
      <c r="JAB275" s="1"/>
      <c r="JAC275" s="1"/>
      <c r="JAD275" s="1"/>
      <c r="JAE275" s="1"/>
      <c r="JAF275" s="1"/>
      <c r="JAG275" s="1"/>
      <c r="JAH275" s="1"/>
      <c r="JAI275" s="1"/>
      <c r="JAJ275" s="1"/>
      <c r="JAK275" s="1"/>
      <c r="JAL275" s="1"/>
      <c r="JAM275" s="1"/>
      <c r="JAN275" s="1"/>
      <c r="JAO275" s="1"/>
      <c r="JAP275" s="1"/>
      <c r="JAQ275" s="1"/>
      <c r="JAR275" s="1"/>
      <c r="JAS275" s="1"/>
      <c r="JAT275" s="1"/>
      <c r="JAU275" s="1"/>
      <c r="JAV275" s="1"/>
      <c r="JAW275" s="1"/>
      <c r="JAX275" s="1"/>
      <c r="JAY275" s="1"/>
      <c r="JAZ275" s="1"/>
      <c r="JBA275" s="1"/>
      <c r="JBB275" s="1"/>
      <c r="JBC275" s="1"/>
      <c r="JBD275" s="1"/>
      <c r="JBE275" s="1"/>
      <c r="JBF275" s="1"/>
      <c r="JBG275" s="1"/>
      <c r="JBH275" s="1"/>
      <c r="JBI275" s="1"/>
      <c r="JBJ275" s="1"/>
      <c r="JBK275" s="1"/>
      <c r="JBL275" s="1"/>
      <c r="JBM275" s="1"/>
      <c r="JBN275" s="1"/>
      <c r="JBO275" s="1"/>
      <c r="JBP275" s="1"/>
      <c r="JBQ275" s="1"/>
      <c r="JBR275" s="1"/>
      <c r="JBS275" s="1"/>
      <c r="JBT275" s="1"/>
      <c r="JBU275" s="1"/>
      <c r="JBV275" s="1"/>
      <c r="JBW275" s="1"/>
      <c r="JBX275" s="1"/>
      <c r="JBY275" s="1"/>
      <c r="JBZ275" s="1"/>
      <c r="JCA275" s="1"/>
      <c r="JCB275" s="1"/>
      <c r="JCC275" s="1"/>
      <c r="JCD275" s="1"/>
      <c r="JCE275" s="1"/>
      <c r="JCF275" s="1"/>
      <c r="JCG275" s="1"/>
      <c r="JCH275" s="1"/>
      <c r="JCI275" s="1"/>
      <c r="JCJ275" s="1"/>
      <c r="JCK275" s="1"/>
      <c r="JCL275" s="1"/>
      <c r="JCM275" s="1"/>
      <c r="JCN275" s="1"/>
      <c r="JCO275" s="1"/>
      <c r="JCP275" s="1"/>
      <c r="JCQ275" s="1"/>
      <c r="JCR275" s="1"/>
      <c r="JCS275" s="1"/>
      <c r="JCT275" s="1"/>
      <c r="JCU275" s="1"/>
      <c r="JCV275" s="1"/>
      <c r="JCW275" s="1"/>
      <c r="JCX275" s="1"/>
      <c r="JCY275" s="1"/>
      <c r="JCZ275" s="1"/>
      <c r="JDA275" s="1"/>
      <c r="JDB275" s="1"/>
      <c r="JDC275" s="1"/>
      <c r="JDD275" s="1"/>
      <c r="JDE275" s="1"/>
      <c r="JDF275" s="1"/>
      <c r="JDG275" s="1"/>
      <c r="JDH275" s="1"/>
      <c r="JDI275" s="1"/>
      <c r="JDJ275" s="1"/>
      <c r="JDK275" s="1"/>
      <c r="JDL275" s="1"/>
      <c r="JDM275" s="1"/>
      <c r="JDN275" s="1"/>
      <c r="JDO275" s="1"/>
      <c r="JDP275" s="1"/>
      <c r="JDQ275" s="1"/>
      <c r="JDR275" s="1"/>
      <c r="JDS275" s="1"/>
      <c r="JDT275" s="1"/>
      <c r="JDU275" s="1"/>
      <c r="JDV275" s="1"/>
      <c r="JDW275" s="1"/>
      <c r="JDX275" s="1"/>
      <c r="JDY275" s="1"/>
      <c r="JDZ275" s="1"/>
      <c r="JEA275" s="1"/>
      <c r="JEB275" s="1"/>
      <c r="JEC275" s="1"/>
      <c r="JED275" s="1"/>
      <c r="JEE275" s="1"/>
      <c r="JEF275" s="1"/>
      <c r="JEG275" s="1"/>
      <c r="JEH275" s="1"/>
      <c r="JEI275" s="1"/>
      <c r="JEJ275" s="1"/>
      <c r="JEK275" s="1"/>
      <c r="JEL275" s="1"/>
      <c r="JEM275" s="1"/>
      <c r="JEN275" s="1"/>
      <c r="JEO275" s="1"/>
      <c r="JEP275" s="1"/>
      <c r="JEQ275" s="1"/>
      <c r="JER275" s="1"/>
      <c r="JES275" s="1"/>
      <c r="JET275" s="1"/>
      <c r="JEU275" s="1"/>
      <c r="JEV275" s="1"/>
      <c r="JEW275" s="1"/>
      <c r="JEX275" s="1"/>
      <c r="JEY275" s="1"/>
      <c r="JEZ275" s="1"/>
      <c r="JFA275" s="1"/>
      <c r="JFB275" s="1"/>
      <c r="JFC275" s="1"/>
      <c r="JFD275" s="1"/>
      <c r="JFE275" s="1"/>
      <c r="JFF275" s="1"/>
      <c r="JFG275" s="1"/>
      <c r="JFH275" s="1"/>
      <c r="JFI275" s="1"/>
      <c r="JFJ275" s="1"/>
      <c r="JFK275" s="1"/>
      <c r="JFL275" s="1"/>
      <c r="JFM275" s="1"/>
      <c r="JFN275" s="1"/>
      <c r="JFO275" s="1"/>
      <c r="JFP275" s="1"/>
      <c r="JFQ275" s="1"/>
      <c r="JFR275" s="1"/>
      <c r="JFS275" s="1"/>
      <c r="JFT275" s="1"/>
      <c r="JFU275" s="1"/>
      <c r="JFV275" s="1"/>
      <c r="JFW275" s="1"/>
      <c r="JFX275" s="1"/>
      <c r="JFY275" s="1"/>
      <c r="JFZ275" s="1"/>
      <c r="JGA275" s="1"/>
      <c r="JGB275" s="1"/>
      <c r="JGC275" s="1"/>
      <c r="JGD275" s="1"/>
      <c r="JGE275" s="1"/>
      <c r="JGF275" s="1"/>
      <c r="JGG275" s="1"/>
      <c r="JGH275" s="1"/>
      <c r="JGI275" s="1"/>
      <c r="JGJ275" s="1"/>
      <c r="JGK275" s="1"/>
      <c r="JGL275" s="1"/>
      <c r="JGM275" s="1"/>
      <c r="JGN275" s="1"/>
      <c r="JGO275" s="1"/>
      <c r="JGP275" s="1"/>
      <c r="JGQ275" s="1"/>
      <c r="JGR275" s="1"/>
      <c r="JGS275" s="1"/>
      <c r="JGT275" s="1"/>
      <c r="JGU275" s="1"/>
      <c r="JGV275" s="1"/>
      <c r="JGW275" s="1"/>
      <c r="JGX275" s="1"/>
      <c r="JGY275" s="1"/>
      <c r="JGZ275" s="1"/>
      <c r="JHA275" s="1"/>
      <c r="JHB275" s="1"/>
      <c r="JHC275" s="1"/>
      <c r="JHD275" s="1"/>
      <c r="JHE275" s="1"/>
      <c r="JHF275" s="1"/>
      <c r="JHG275" s="1"/>
      <c r="JHH275" s="1"/>
      <c r="JHI275" s="1"/>
      <c r="JHJ275" s="1"/>
      <c r="JHK275" s="1"/>
      <c r="JHL275" s="1"/>
      <c r="JHM275" s="1"/>
      <c r="JHN275" s="1"/>
      <c r="JHO275" s="1"/>
      <c r="JHP275" s="1"/>
      <c r="JHQ275" s="1"/>
      <c r="JHR275" s="1"/>
      <c r="JHS275" s="1"/>
      <c r="JHT275" s="1"/>
      <c r="JHU275" s="1"/>
      <c r="JHV275" s="1"/>
      <c r="JHW275" s="1"/>
      <c r="JHX275" s="1"/>
      <c r="JHY275" s="1"/>
      <c r="JHZ275" s="1"/>
      <c r="JIA275" s="1"/>
      <c r="JIB275" s="1"/>
      <c r="JIC275" s="1"/>
      <c r="JID275" s="1"/>
      <c r="JIE275" s="1"/>
      <c r="JIF275" s="1"/>
      <c r="JIG275" s="1"/>
      <c r="JIH275" s="1"/>
      <c r="JII275" s="1"/>
      <c r="JIJ275" s="1"/>
      <c r="JIK275" s="1"/>
      <c r="JIL275" s="1"/>
      <c r="JIM275" s="1"/>
      <c r="JIN275" s="1"/>
      <c r="JIO275" s="1"/>
      <c r="JIP275" s="1"/>
      <c r="JIQ275" s="1"/>
      <c r="JIR275" s="1"/>
      <c r="JIS275" s="1"/>
      <c r="JIT275" s="1"/>
      <c r="JIU275" s="1"/>
      <c r="JIV275" s="1"/>
      <c r="JIW275" s="1"/>
      <c r="JIX275" s="1"/>
      <c r="JIY275" s="1"/>
      <c r="JIZ275" s="1"/>
      <c r="JJA275" s="1"/>
      <c r="JJB275" s="1"/>
      <c r="JJC275" s="1"/>
      <c r="JJD275" s="1"/>
      <c r="JJE275" s="1"/>
      <c r="JJF275" s="1"/>
      <c r="JJG275" s="1"/>
      <c r="JJH275" s="1"/>
      <c r="JJI275" s="1"/>
      <c r="JJJ275" s="1"/>
      <c r="JJK275" s="1"/>
      <c r="JJL275" s="1"/>
      <c r="JJM275" s="1"/>
      <c r="JJN275" s="1"/>
      <c r="JJO275" s="1"/>
      <c r="JJP275" s="1"/>
      <c r="JJQ275" s="1"/>
      <c r="JJR275" s="1"/>
      <c r="JJS275" s="1"/>
      <c r="JJT275" s="1"/>
      <c r="JJU275" s="1"/>
      <c r="JJV275" s="1"/>
      <c r="JJW275" s="1"/>
      <c r="JJX275" s="1"/>
      <c r="JJY275" s="1"/>
      <c r="JJZ275" s="1"/>
      <c r="JKA275" s="1"/>
      <c r="JKB275" s="1"/>
      <c r="JKC275" s="1"/>
      <c r="JKD275" s="1"/>
      <c r="JKE275" s="1"/>
      <c r="JKF275" s="1"/>
      <c r="JKG275" s="1"/>
      <c r="JKH275" s="1"/>
      <c r="JKI275" s="1"/>
      <c r="JKJ275" s="1"/>
      <c r="JKK275" s="1"/>
      <c r="JKL275" s="1"/>
      <c r="JKM275" s="1"/>
      <c r="JKN275" s="1"/>
      <c r="JKO275" s="1"/>
      <c r="JKP275" s="1"/>
      <c r="JKQ275" s="1"/>
      <c r="JKR275" s="1"/>
      <c r="JKS275" s="1"/>
      <c r="JKT275" s="1"/>
      <c r="JKU275" s="1"/>
      <c r="JKV275" s="1"/>
      <c r="JKW275" s="1"/>
      <c r="JKX275" s="1"/>
      <c r="JKY275" s="1"/>
      <c r="JKZ275" s="1"/>
      <c r="JLA275" s="1"/>
      <c r="JLB275" s="1"/>
      <c r="JLC275" s="1"/>
      <c r="JLD275" s="1"/>
      <c r="JLE275" s="1"/>
      <c r="JLF275" s="1"/>
      <c r="JLG275" s="1"/>
      <c r="JLH275" s="1"/>
      <c r="JLI275" s="1"/>
      <c r="JLJ275" s="1"/>
      <c r="JLK275" s="1"/>
      <c r="JLL275" s="1"/>
      <c r="JLM275" s="1"/>
      <c r="JLN275" s="1"/>
      <c r="JLO275" s="1"/>
      <c r="JLP275" s="1"/>
      <c r="JLQ275" s="1"/>
      <c r="JLR275" s="1"/>
      <c r="JLS275" s="1"/>
      <c r="JLT275" s="1"/>
      <c r="JLU275" s="1"/>
      <c r="JLV275" s="1"/>
      <c r="JLW275" s="1"/>
      <c r="JLX275" s="1"/>
      <c r="JLY275" s="1"/>
      <c r="JLZ275" s="1"/>
      <c r="JMA275" s="1"/>
      <c r="JMB275" s="1"/>
      <c r="JMC275" s="1"/>
      <c r="JMD275" s="1"/>
      <c r="JME275" s="1"/>
      <c r="JMF275" s="1"/>
      <c r="JMG275" s="1"/>
      <c r="JMH275" s="1"/>
      <c r="JMI275" s="1"/>
      <c r="JMJ275" s="1"/>
      <c r="JMK275" s="1"/>
      <c r="JML275" s="1"/>
      <c r="JMM275" s="1"/>
      <c r="JMN275" s="1"/>
      <c r="JMO275" s="1"/>
      <c r="JMP275" s="1"/>
      <c r="JMQ275" s="1"/>
      <c r="JMR275" s="1"/>
      <c r="JMS275" s="1"/>
      <c r="JMT275" s="1"/>
      <c r="JMU275" s="1"/>
      <c r="JMV275" s="1"/>
      <c r="JMW275" s="1"/>
      <c r="JMX275" s="1"/>
      <c r="JMY275" s="1"/>
      <c r="JMZ275" s="1"/>
      <c r="JNA275" s="1"/>
      <c r="JNB275" s="1"/>
      <c r="JNC275" s="1"/>
      <c r="JND275" s="1"/>
      <c r="JNE275" s="1"/>
      <c r="JNF275" s="1"/>
      <c r="JNG275" s="1"/>
      <c r="JNH275" s="1"/>
      <c r="JNI275" s="1"/>
      <c r="JNJ275" s="1"/>
      <c r="JNK275" s="1"/>
      <c r="JNL275" s="1"/>
      <c r="JNM275" s="1"/>
      <c r="JNN275" s="1"/>
      <c r="JNO275" s="1"/>
      <c r="JNP275" s="1"/>
      <c r="JNQ275" s="1"/>
      <c r="JNR275" s="1"/>
      <c r="JNS275" s="1"/>
      <c r="JNT275" s="1"/>
      <c r="JNU275" s="1"/>
      <c r="JNV275" s="1"/>
      <c r="JNW275" s="1"/>
      <c r="JNX275" s="1"/>
      <c r="JNY275" s="1"/>
      <c r="JNZ275" s="1"/>
      <c r="JOA275" s="1"/>
      <c r="JOB275" s="1"/>
      <c r="JOC275" s="1"/>
      <c r="JOD275" s="1"/>
      <c r="JOE275" s="1"/>
      <c r="JOF275" s="1"/>
      <c r="JOG275" s="1"/>
      <c r="JOH275" s="1"/>
      <c r="JOI275" s="1"/>
      <c r="JOJ275" s="1"/>
      <c r="JOK275" s="1"/>
      <c r="JOL275" s="1"/>
      <c r="JOM275" s="1"/>
      <c r="JON275" s="1"/>
      <c r="JOO275" s="1"/>
      <c r="JOP275" s="1"/>
      <c r="JOQ275" s="1"/>
      <c r="JOR275" s="1"/>
      <c r="JOS275" s="1"/>
      <c r="JOT275" s="1"/>
      <c r="JOU275" s="1"/>
      <c r="JOV275" s="1"/>
      <c r="JOW275" s="1"/>
      <c r="JOX275" s="1"/>
      <c r="JOY275" s="1"/>
      <c r="JOZ275" s="1"/>
      <c r="JPA275" s="1"/>
      <c r="JPB275" s="1"/>
      <c r="JPC275" s="1"/>
      <c r="JPD275" s="1"/>
      <c r="JPE275" s="1"/>
      <c r="JPF275" s="1"/>
      <c r="JPG275" s="1"/>
      <c r="JPH275" s="1"/>
      <c r="JPI275" s="1"/>
      <c r="JPJ275" s="1"/>
      <c r="JPK275" s="1"/>
      <c r="JPL275" s="1"/>
      <c r="JPM275" s="1"/>
      <c r="JPN275" s="1"/>
      <c r="JPO275" s="1"/>
      <c r="JPP275" s="1"/>
      <c r="JPQ275" s="1"/>
      <c r="JPR275" s="1"/>
      <c r="JPS275" s="1"/>
      <c r="JPT275" s="1"/>
      <c r="JPU275" s="1"/>
      <c r="JPV275" s="1"/>
      <c r="JPW275" s="1"/>
      <c r="JPX275" s="1"/>
      <c r="JPY275" s="1"/>
      <c r="JPZ275" s="1"/>
      <c r="JQA275" s="1"/>
      <c r="JQB275" s="1"/>
      <c r="JQC275" s="1"/>
      <c r="JQD275" s="1"/>
      <c r="JQE275" s="1"/>
      <c r="JQF275" s="1"/>
      <c r="JQG275" s="1"/>
      <c r="JQH275" s="1"/>
      <c r="JQI275" s="1"/>
      <c r="JQJ275" s="1"/>
      <c r="JQK275" s="1"/>
      <c r="JQL275" s="1"/>
      <c r="JQM275" s="1"/>
      <c r="JQN275" s="1"/>
      <c r="JQO275" s="1"/>
      <c r="JQP275" s="1"/>
      <c r="JQQ275" s="1"/>
      <c r="JQR275" s="1"/>
      <c r="JQS275" s="1"/>
      <c r="JQT275" s="1"/>
      <c r="JQU275" s="1"/>
      <c r="JQV275" s="1"/>
      <c r="JQW275" s="1"/>
      <c r="JQX275" s="1"/>
      <c r="JQY275" s="1"/>
      <c r="JQZ275" s="1"/>
      <c r="JRA275" s="1"/>
      <c r="JRB275" s="1"/>
      <c r="JRC275" s="1"/>
      <c r="JRD275" s="1"/>
      <c r="JRE275" s="1"/>
      <c r="JRF275" s="1"/>
      <c r="JRG275" s="1"/>
      <c r="JRH275" s="1"/>
      <c r="JRI275" s="1"/>
      <c r="JRJ275" s="1"/>
      <c r="JRK275" s="1"/>
      <c r="JRL275" s="1"/>
      <c r="JRM275" s="1"/>
      <c r="JRN275" s="1"/>
      <c r="JRO275" s="1"/>
      <c r="JRP275" s="1"/>
      <c r="JRQ275" s="1"/>
      <c r="JRR275" s="1"/>
      <c r="JRS275" s="1"/>
      <c r="JRT275" s="1"/>
      <c r="JRU275" s="1"/>
      <c r="JRV275" s="1"/>
      <c r="JRW275" s="1"/>
      <c r="JRX275" s="1"/>
      <c r="JRY275" s="1"/>
      <c r="JRZ275" s="1"/>
      <c r="JSA275" s="1"/>
      <c r="JSB275" s="1"/>
      <c r="JSC275" s="1"/>
      <c r="JSD275" s="1"/>
      <c r="JSE275" s="1"/>
      <c r="JSF275" s="1"/>
      <c r="JSG275" s="1"/>
      <c r="JSH275" s="1"/>
      <c r="JSI275" s="1"/>
      <c r="JSJ275" s="1"/>
      <c r="JSK275" s="1"/>
      <c r="JSL275" s="1"/>
      <c r="JSM275" s="1"/>
      <c r="JSN275" s="1"/>
      <c r="JSO275" s="1"/>
      <c r="JSP275" s="1"/>
      <c r="JSQ275" s="1"/>
      <c r="JSR275" s="1"/>
      <c r="JSS275" s="1"/>
      <c r="JST275" s="1"/>
      <c r="JSU275" s="1"/>
      <c r="JSV275" s="1"/>
      <c r="JSW275" s="1"/>
      <c r="JSX275" s="1"/>
      <c r="JSY275" s="1"/>
      <c r="JSZ275" s="1"/>
      <c r="JTA275" s="1"/>
      <c r="JTB275" s="1"/>
      <c r="JTC275" s="1"/>
      <c r="JTD275" s="1"/>
      <c r="JTE275" s="1"/>
      <c r="JTF275" s="1"/>
      <c r="JTG275" s="1"/>
      <c r="JTH275" s="1"/>
      <c r="JTI275" s="1"/>
      <c r="JTJ275" s="1"/>
      <c r="JTK275" s="1"/>
      <c r="JTL275" s="1"/>
      <c r="JTM275" s="1"/>
      <c r="JTN275" s="1"/>
      <c r="JTO275" s="1"/>
      <c r="JTP275" s="1"/>
      <c r="JTQ275" s="1"/>
      <c r="JTR275" s="1"/>
      <c r="JTS275" s="1"/>
      <c r="JTT275" s="1"/>
      <c r="JTU275" s="1"/>
      <c r="JTV275" s="1"/>
      <c r="JTW275" s="1"/>
      <c r="JTX275" s="1"/>
      <c r="JTY275" s="1"/>
      <c r="JTZ275" s="1"/>
      <c r="JUA275" s="1"/>
      <c r="JUB275" s="1"/>
      <c r="JUC275" s="1"/>
      <c r="JUD275" s="1"/>
      <c r="JUE275" s="1"/>
      <c r="JUF275" s="1"/>
      <c r="JUG275" s="1"/>
      <c r="JUH275" s="1"/>
      <c r="JUI275" s="1"/>
      <c r="JUJ275" s="1"/>
      <c r="JUK275" s="1"/>
      <c r="JUL275" s="1"/>
      <c r="JUM275" s="1"/>
      <c r="JUN275" s="1"/>
      <c r="JUO275" s="1"/>
      <c r="JUP275" s="1"/>
      <c r="JUQ275" s="1"/>
      <c r="JUR275" s="1"/>
      <c r="JUS275" s="1"/>
      <c r="JUT275" s="1"/>
      <c r="JUU275" s="1"/>
      <c r="JUV275" s="1"/>
      <c r="JUW275" s="1"/>
      <c r="JUX275" s="1"/>
      <c r="JUY275" s="1"/>
      <c r="JUZ275" s="1"/>
      <c r="JVA275" s="1"/>
      <c r="JVB275" s="1"/>
      <c r="JVC275" s="1"/>
      <c r="JVD275" s="1"/>
      <c r="JVE275" s="1"/>
      <c r="JVF275" s="1"/>
      <c r="JVG275" s="1"/>
      <c r="JVH275" s="1"/>
      <c r="JVI275" s="1"/>
      <c r="JVJ275" s="1"/>
      <c r="JVK275" s="1"/>
      <c r="JVL275" s="1"/>
      <c r="JVM275" s="1"/>
      <c r="JVN275" s="1"/>
      <c r="JVO275" s="1"/>
      <c r="JVP275" s="1"/>
      <c r="JVQ275" s="1"/>
      <c r="JVR275" s="1"/>
      <c r="JVS275" s="1"/>
      <c r="JVT275" s="1"/>
      <c r="JVU275" s="1"/>
      <c r="JVV275" s="1"/>
      <c r="JVW275" s="1"/>
      <c r="JVX275" s="1"/>
      <c r="JVY275" s="1"/>
      <c r="JVZ275" s="1"/>
      <c r="JWA275" s="1"/>
      <c r="JWB275" s="1"/>
      <c r="JWC275" s="1"/>
      <c r="JWD275" s="1"/>
      <c r="JWE275" s="1"/>
      <c r="JWF275" s="1"/>
      <c r="JWG275" s="1"/>
      <c r="JWH275" s="1"/>
      <c r="JWI275" s="1"/>
      <c r="JWJ275" s="1"/>
      <c r="JWK275" s="1"/>
      <c r="JWL275" s="1"/>
      <c r="JWM275" s="1"/>
      <c r="JWN275" s="1"/>
      <c r="JWO275" s="1"/>
      <c r="JWP275" s="1"/>
      <c r="JWQ275" s="1"/>
      <c r="JWR275" s="1"/>
      <c r="JWS275" s="1"/>
      <c r="JWT275" s="1"/>
      <c r="JWU275" s="1"/>
      <c r="JWV275" s="1"/>
      <c r="JWW275" s="1"/>
      <c r="JWX275" s="1"/>
      <c r="JWY275" s="1"/>
      <c r="JWZ275" s="1"/>
      <c r="JXA275" s="1"/>
      <c r="JXB275" s="1"/>
      <c r="JXC275" s="1"/>
      <c r="JXD275" s="1"/>
      <c r="JXE275" s="1"/>
      <c r="JXF275" s="1"/>
      <c r="JXG275" s="1"/>
      <c r="JXH275" s="1"/>
      <c r="JXI275" s="1"/>
      <c r="JXJ275" s="1"/>
      <c r="JXK275" s="1"/>
      <c r="JXL275" s="1"/>
      <c r="JXM275" s="1"/>
      <c r="JXN275" s="1"/>
      <c r="JXO275" s="1"/>
      <c r="JXP275" s="1"/>
      <c r="JXQ275" s="1"/>
      <c r="JXR275" s="1"/>
      <c r="JXS275" s="1"/>
      <c r="JXT275" s="1"/>
      <c r="JXU275" s="1"/>
      <c r="JXV275" s="1"/>
      <c r="JXW275" s="1"/>
      <c r="JXX275" s="1"/>
      <c r="JXY275" s="1"/>
      <c r="JXZ275" s="1"/>
      <c r="JYA275" s="1"/>
      <c r="JYB275" s="1"/>
      <c r="JYC275" s="1"/>
      <c r="JYD275" s="1"/>
      <c r="JYE275" s="1"/>
      <c r="JYF275" s="1"/>
      <c r="JYG275" s="1"/>
      <c r="JYH275" s="1"/>
      <c r="JYI275" s="1"/>
      <c r="JYJ275" s="1"/>
      <c r="JYK275" s="1"/>
      <c r="JYL275" s="1"/>
      <c r="JYM275" s="1"/>
      <c r="JYN275" s="1"/>
      <c r="JYO275" s="1"/>
      <c r="JYP275" s="1"/>
      <c r="JYQ275" s="1"/>
      <c r="JYR275" s="1"/>
      <c r="JYS275" s="1"/>
      <c r="JYT275" s="1"/>
      <c r="JYU275" s="1"/>
      <c r="JYV275" s="1"/>
      <c r="JYW275" s="1"/>
      <c r="JYX275" s="1"/>
      <c r="JYY275" s="1"/>
      <c r="JYZ275" s="1"/>
      <c r="JZA275" s="1"/>
      <c r="JZB275" s="1"/>
      <c r="JZC275" s="1"/>
      <c r="JZD275" s="1"/>
      <c r="JZE275" s="1"/>
      <c r="JZF275" s="1"/>
      <c r="JZG275" s="1"/>
      <c r="JZH275" s="1"/>
      <c r="JZI275" s="1"/>
      <c r="JZJ275" s="1"/>
      <c r="JZK275" s="1"/>
      <c r="JZL275" s="1"/>
      <c r="JZM275" s="1"/>
      <c r="JZN275" s="1"/>
      <c r="JZO275" s="1"/>
      <c r="JZP275" s="1"/>
      <c r="JZQ275" s="1"/>
      <c r="JZR275" s="1"/>
      <c r="JZS275" s="1"/>
      <c r="JZT275" s="1"/>
      <c r="JZU275" s="1"/>
      <c r="JZV275" s="1"/>
      <c r="JZW275" s="1"/>
      <c r="JZX275" s="1"/>
      <c r="JZY275" s="1"/>
      <c r="JZZ275" s="1"/>
      <c r="KAA275" s="1"/>
      <c r="KAB275" s="1"/>
      <c r="KAC275" s="1"/>
      <c r="KAD275" s="1"/>
      <c r="KAE275" s="1"/>
      <c r="KAF275" s="1"/>
      <c r="KAG275" s="1"/>
      <c r="KAH275" s="1"/>
      <c r="KAI275" s="1"/>
      <c r="KAJ275" s="1"/>
      <c r="KAK275" s="1"/>
      <c r="KAL275" s="1"/>
      <c r="KAM275" s="1"/>
      <c r="KAN275" s="1"/>
      <c r="KAO275" s="1"/>
      <c r="KAP275" s="1"/>
      <c r="KAQ275" s="1"/>
      <c r="KAR275" s="1"/>
      <c r="KAS275" s="1"/>
      <c r="KAT275" s="1"/>
      <c r="KAU275" s="1"/>
      <c r="KAV275" s="1"/>
      <c r="KAW275" s="1"/>
      <c r="KAX275" s="1"/>
      <c r="KAY275" s="1"/>
      <c r="KAZ275" s="1"/>
      <c r="KBA275" s="1"/>
      <c r="KBB275" s="1"/>
      <c r="KBC275" s="1"/>
      <c r="KBD275" s="1"/>
      <c r="KBE275" s="1"/>
      <c r="KBF275" s="1"/>
      <c r="KBG275" s="1"/>
      <c r="KBH275" s="1"/>
      <c r="KBI275" s="1"/>
      <c r="KBJ275" s="1"/>
      <c r="KBK275" s="1"/>
      <c r="KBL275" s="1"/>
      <c r="KBM275" s="1"/>
      <c r="KBN275" s="1"/>
      <c r="KBO275" s="1"/>
      <c r="KBP275" s="1"/>
      <c r="KBQ275" s="1"/>
      <c r="KBR275" s="1"/>
      <c r="KBS275" s="1"/>
      <c r="KBT275" s="1"/>
      <c r="KBU275" s="1"/>
      <c r="KBV275" s="1"/>
      <c r="KBW275" s="1"/>
      <c r="KBX275" s="1"/>
      <c r="KBY275" s="1"/>
      <c r="KBZ275" s="1"/>
      <c r="KCA275" s="1"/>
      <c r="KCB275" s="1"/>
      <c r="KCC275" s="1"/>
      <c r="KCD275" s="1"/>
      <c r="KCE275" s="1"/>
      <c r="KCF275" s="1"/>
      <c r="KCG275" s="1"/>
      <c r="KCH275" s="1"/>
      <c r="KCI275" s="1"/>
      <c r="KCJ275" s="1"/>
      <c r="KCK275" s="1"/>
      <c r="KCL275" s="1"/>
      <c r="KCM275" s="1"/>
      <c r="KCN275" s="1"/>
      <c r="KCO275" s="1"/>
      <c r="KCP275" s="1"/>
      <c r="KCQ275" s="1"/>
      <c r="KCR275" s="1"/>
      <c r="KCS275" s="1"/>
      <c r="KCT275" s="1"/>
      <c r="KCU275" s="1"/>
      <c r="KCV275" s="1"/>
      <c r="KCW275" s="1"/>
      <c r="KCX275" s="1"/>
      <c r="KCY275" s="1"/>
      <c r="KCZ275" s="1"/>
      <c r="KDA275" s="1"/>
      <c r="KDB275" s="1"/>
      <c r="KDC275" s="1"/>
      <c r="KDD275" s="1"/>
      <c r="KDE275" s="1"/>
      <c r="KDF275" s="1"/>
      <c r="KDG275" s="1"/>
      <c r="KDH275" s="1"/>
      <c r="KDI275" s="1"/>
      <c r="KDJ275" s="1"/>
      <c r="KDK275" s="1"/>
      <c r="KDL275" s="1"/>
      <c r="KDM275" s="1"/>
      <c r="KDN275" s="1"/>
      <c r="KDO275" s="1"/>
      <c r="KDP275" s="1"/>
      <c r="KDQ275" s="1"/>
      <c r="KDR275" s="1"/>
      <c r="KDS275" s="1"/>
      <c r="KDT275" s="1"/>
      <c r="KDU275" s="1"/>
      <c r="KDV275" s="1"/>
      <c r="KDW275" s="1"/>
      <c r="KDX275" s="1"/>
      <c r="KDY275" s="1"/>
      <c r="KDZ275" s="1"/>
      <c r="KEA275" s="1"/>
      <c r="KEB275" s="1"/>
      <c r="KEC275" s="1"/>
      <c r="KED275" s="1"/>
      <c r="KEE275" s="1"/>
      <c r="KEF275" s="1"/>
      <c r="KEG275" s="1"/>
      <c r="KEH275" s="1"/>
      <c r="KEI275" s="1"/>
      <c r="KEJ275" s="1"/>
      <c r="KEK275" s="1"/>
      <c r="KEL275" s="1"/>
      <c r="KEM275" s="1"/>
      <c r="KEN275" s="1"/>
      <c r="KEO275" s="1"/>
      <c r="KEP275" s="1"/>
      <c r="KEQ275" s="1"/>
      <c r="KER275" s="1"/>
      <c r="KES275" s="1"/>
      <c r="KET275" s="1"/>
      <c r="KEU275" s="1"/>
      <c r="KEV275" s="1"/>
      <c r="KEW275" s="1"/>
      <c r="KEX275" s="1"/>
      <c r="KEY275" s="1"/>
      <c r="KEZ275" s="1"/>
      <c r="KFA275" s="1"/>
      <c r="KFB275" s="1"/>
      <c r="KFC275" s="1"/>
      <c r="KFD275" s="1"/>
      <c r="KFE275" s="1"/>
      <c r="KFF275" s="1"/>
      <c r="KFG275" s="1"/>
      <c r="KFH275" s="1"/>
      <c r="KFI275" s="1"/>
      <c r="KFJ275" s="1"/>
      <c r="KFK275" s="1"/>
      <c r="KFL275" s="1"/>
      <c r="KFM275" s="1"/>
      <c r="KFN275" s="1"/>
      <c r="KFO275" s="1"/>
      <c r="KFP275" s="1"/>
      <c r="KFQ275" s="1"/>
      <c r="KFR275" s="1"/>
      <c r="KFS275" s="1"/>
      <c r="KFT275" s="1"/>
      <c r="KFU275" s="1"/>
      <c r="KFV275" s="1"/>
      <c r="KFW275" s="1"/>
      <c r="KFX275" s="1"/>
      <c r="KFY275" s="1"/>
      <c r="KFZ275" s="1"/>
      <c r="KGA275" s="1"/>
      <c r="KGB275" s="1"/>
      <c r="KGC275" s="1"/>
      <c r="KGD275" s="1"/>
      <c r="KGE275" s="1"/>
      <c r="KGF275" s="1"/>
      <c r="KGG275" s="1"/>
      <c r="KGH275" s="1"/>
      <c r="KGI275" s="1"/>
      <c r="KGJ275" s="1"/>
      <c r="KGK275" s="1"/>
      <c r="KGL275" s="1"/>
      <c r="KGM275" s="1"/>
      <c r="KGN275" s="1"/>
      <c r="KGO275" s="1"/>
      <c r="KGP275" s="1"/>
      <c r="KGQ275" s="1"/>
      <c r="KGR275" s="1"/>
      <c r="KGS275" s="1"/>
      <c r="KGT275" s="1"/>
      <c r="KGU275" s="1"/>
      <c r="KGV275" s="1"/>
      <c r="KGW275" s="1"/>
      <c r="KGX275" s="1"/>
      <c r="KGY275" s="1"/>
      <c r="KGZ275" s="1"/>
      <c r="KHA275" s="1"/>
      <c r="KHB275" s="1"/>
      <c r="KHC275" s="1"/>
      <c r="KHD275" s="1"/>
      <c r="KHE275" s="1"/>
      <c r="KHF275" s="1"/>
      <c r="KHG275" s="1"/>
      <c r="KHH275" s="1"/>
      <c r="KHI275" s="1"/>
      <c r="KHJ275" s="1"/>
      <c r="KHK275" s="1"/>
      <c r="KHL275" s="1"/>
      <c r="KHM275" s="1"/>
      <c r="KHN275" s="1"/>
      <c r="KHO275" s="1"/>
      <c r="KHP275" s="1"/>
      <c r="KHQ275" s="1"/>
      <c r="KHR275" s="1"/>
      <c r="KHS275" s="1"/>
      <c r="KHT275" s="1"/>
      <c r="KHU275" s="1"/>
      <c r="KHV275" s="1"/>
      <c r="KHW275" s="1"/>
      <c r="KHX275" s="1"/>
      <c r="KHY275" s="1"/>
      <c r="KHZ275" s="1"/>
      <c r="KIA275" s="1"/>
      <c r="KIB275" s="1"/>
      <c r="KIC275" s="1"/>
      <c r="KID275" s="1"/>
      <c r="KIE275" s="1"/>
      <c r="KIF275" s="1"/>
      <c r="KIG275" s="1"/>
      <c r="KIH275" s="1"/>
      <c r="KII275" s="1"/>
      <c r="KIJ275" s="1"/>
      <c r="KIK275" s="1"/>
      <c r="KIL275" s="1"/>
      <c r="KIM275" s="1"/>
      <c r="KIN275" s="1"/>
      <c r="KIO275" s="1"/>
      <c r="KIP275" s="1"/>
      <c r="KIQ275" s="1"/>
      <c r="KIR275" s="1"/>
      <c r="KIS275" s="1"/>
      <c r="KIT275" s="1"/>
      <c r="KIU275" s="1"/>
      <c r="KIV275" s="1"/>
      <c r="KIW275" s="1"/>
      <c r="KIX275" s="1"/>
      <c r="KIY275" s="1"/>
      <c r="KIZ275" s="1"/>
      <c r="KJA275" s="1"/>
      <c r="KJB275" s="1"/>
      <c r="KJC275" s="1"/>
      <c r="KJD275" s="1"/>
      <c r="KJE275" s="1"/>
      <c r="KJF275" s="1"/>
      <c r="KJG275" s="1"/>
      <c r="KJH275" s="1"/>
      <c r="KJI275" s="1"/>
      <c r="KJJ275" s="1"/>
      <c r="KJK275" s="1"/>
      <c r="KJL275" s="1"/>
      <c r="KJM275" s="1"/>
      <c r="KJN275" s="1"/>
      <c r="KJO275" s="1"/>
      <c r="KJP275" s="1"/>
      <c r="KJQ275" s="1"/>
      <c r="KJR275" s="1"/>
      <c r="KJS275" s="1"/>
      <c r="KJT275" s="1"/>
      <c r="KJU275" s="1"/>
      <c r="KJV275" s="1"/>
      <c r="KJW275" s="1"/>
      <c r="KJX275" s="1"/>
      <c r="KJY275" s="1"/>
      <c r="KJZ275" s="1"/>
      <c r="KKA275" s="1"/>
      <c r="KKB275" s="1"/>
      <c r="KKC275" s="1"/>
      <c r="KKD275" s="1"/>
      <c r="KKE275" s="1"/>
      <c r="KKF275" s="1"/>
      <c r="KKG275" s="1"/>
      <c r="KKH275" s="1"/>
      <c r="KKI275" s="1"/>
      <c r="KKJ275" s="1"/>
      <c r="KKK275" s="1"/>
      <c r="KKL275" s="1"/>
      <c r="KKM275" s="1"/>
      <c r="KKN275" s="1"/>
      <c r="KKO275" s="1"/>
      <c r="KKP275" s="1"/>
      <c r="KKQ275" s="1"/>
      <c r="KKR275" s="1"/>
      <c r="KKS275" s="1"/>
      <c r="KKT275" s="1"/>
      <c r="KKU275" s="1"/>
      <c r="KKV275" s="1"/>
      <c r="KKW275" s="1"/>
      <c r="KKX275" s="1"/>
      <c r="KKY275" s="1"/>
      <c r="KKZ275" s="1"/>
      <c r="KLA275" s="1"/>
      <c r="KLB275" s="1"/>
      <c r="KLC275" s="1"/>
      <c r="KLD275" s="1"/>
      <c r="KLE275" s="1"/>
      <c r="KLF275" s="1"/>
      <c r="KLG275" s="1"/>
      <c r="KLH275" s="1"/>
      <c r="KLI275" s="1"/>
      <c r="KLJ275" s="1"/>
      <c r="KLK275" s="1"/>
      <c r="KLL275" s="1"/>
      <c r="KLM275" s="1"/>
      <c r="KLN275" s="1"/>
      <c r="KLO275" s="1"/>
      <c r="KLP275" s="1"/>
      <c r="KLQ275" s="1"/>
      <c r="KLR275" s="1"/>
      <c r="KLS275" s="1"/>
      <c r="KLT275" s="1"/>
      <c r="KLU275" s="1"/>
      <c r="KLV275" s="1"/>
      <c r="KLW275" s="1"/>
      <c r="KLX275" s="1"/>
      <c r="KLY275" s="1"/>
      <c r="KLZ275" s="1"/>
      <c r="KMA275" s="1"/>
      <c r="KMB275" s="1"/>
      <c r="KMC275" s="1"/>
      <c r="KMD275" s="1"/>
      <c r="KME275" s="1"/>
      <c r="KMF275" s="1"/>
      <c r="KMG275" s="1"/>
      <c r="KMH275" s="1"/>
      <c r="KMI275" s="1"/>
      <c r="KMJ275" s="1"/>
      <c r="KMK275" s="1"/>
      <c r="KML275" s="1"/>
      <c r="KMM275" s="1"/>
      <c r="KMN275" s="1"/>
      <c r="KMO275" s="1"/>
      <c r="KMP275" s="1"/>
      <c r="KMQ275" s="1"/>
      <c r="KMR275" s="1"/>
      <c r="KMS275" s="1"/>
      <c r="KMT275" s="1"/>
      <c r="KMU275" s="1"/>
      <c r="KMV275" s="1"/>
      <c r="KMW275" s="1"/>
      <c r="KMX275" s="1"/>
      <c r="KMY275" s="1"/>
      <c r="KMZ275" s="1"/>
      <c r="KNA275" s="1"/>
      <c r="KNB275" s="1"/>
      <c r="KNC275" s="1"/>
      <c r="KND275" s="1"/>
      <c r="KNE275" s="1"/>
      <c r="KNF275" s="1"/>
      <c r="KNG275" s="1"/>
      <c r="KNH275" s="1"/>
      <c r="KNI275" s="1"/>
      <c r="KNJ275" s="1"/>
      <c r="KNK275" s="1"/>
      <c r="KNL275" s="1"/>
      <c r="KNM275" s="1"/>
      <c r="KNN275" s="1"/>
      <c r="KNO275" s="1"/>
      <c r="KNP275" s="1"/>
      <c r="KNQ275" s="1"/>
      <c r="KNR275" s="1"/>
      <c r="KNS275" s="1"/>
      <c r="KNT275" s="1"/>
      <c r="KNU275" s="1"/>
      <c r="KNV275" s="1"/>
      <c r="KNW275" s="1"/>
      <c r="KNX275" s="1"/>
      <c r="KNY275" s="1"/>
      <c r="KNZ275" s="1"/>
      <c r="KOA275" s="1"/>
      <c r="KOB275" s="1"/>
      <c r="KOC275" s="1"/>
      <c r="KOD275" s="1"/>
      <c r="KOE275" s="1"/>
      <c r="KOF275" s="1"/>
      <c r="KOG275" s="1"/>
      <c r="KOH275" s="1"/>
      <c r="KOI275" s="1"/>
      <c r="KOJ275" s="1"/>
      <c r="KOK275" s="1"/>
      <c r="KOL275" s="1"/>
      <c r="KOM275" s="1"/>
      <c r="KON275" s="1"/>
      <c r="KOO275" s="1"/>
      <c r="KOP275" s="1"/>
      <c r="KOQ275" s="1"/>
      <c r="KOR275" s="1"/>
      <c r="KOS275" s="1"/>
      <c r="KOT275" s="1"/>
      <c r="KOU275" s="1"/>
      <c r="KOV275" s="1"/>
      <c r="KOW275" s="1"/>
      <c r="KOX275" s="1"/>
      <c r="KOY275" s="1"/>
      <c r="KOZ275" s="1"/>
      <c r="KPA275" s="1"/>
      <c r="KPB275" s="1"/>
      <c r="KPC275" s="1"/>
      <c r="KPD275" s="1"/>
      <c r="KPE275" s="1"/>
      <c r="KPF275" s="1"/>
      <c r="KPG275" s="1"/>
      <c r="KPH275" s="1"/>
      <c r="KPI275" s="1"/>
      <c r="KPJ275" s="1"/>
      <c r="KPK275" s="1"/>
      <c r="KPL275" s="1"/>
      <c r="KPM275" s="1"/>
      <c r="KPN275" s="1"/>
      <c r="KPO275" s="1"/>
      <c r="KPP275" s="1"/>
      <c r="KPQ275" s="1"/>
      <c r="KPR275" s="1"/>
      <c r="KPS275" s="1"/>
      <c r="KPT275" s="1"/>
      <c r="KPU275" s="1"/>
      <c r="KPV275" s="1"/>
      <c r="KPW275" s="1"/>
      <c r="KPX275" s="1"/>
      <c r="KPY275" s="1"/>
      <c r="KPZ275" s="1"/>
      <c r="KQA275" s="1"/>
      <c r="KQB275" s="1"/>
      <c r="KQC275" s="1"/>
      <c r="KQD275" s="1"/>
      <c r="KQE275" s="1"/>
      <c r="KQF275" s="1"/>
      <c r="KQG275" s="1"/>
      <c r="KQH275" s="1"/>
      <c r="KQI275" s="1"/>
      <c r="KQJ275" s="1"/>
      <c r="KQK275" s="1"/>
      <c r="KQL275" s="1"/>
      <c r="KQM275" s="1"/>
      <c r="KQN275" s="1"/>
      <c r="KQO275" s="1"/>
      <c r="KQP275" s="1"/>
      <c r="KQQ275" s="1"/>
      <c r="KQR275" s="1"/>
      <c r="KQS275" s="1"/>
      <c r="KQT275" s="1"/>
      <c r="KQU275" s="1"/>
      <c r="KQV275" s="1"/>
      <c r="KQW275" s="1"/>
      <c r="KQX275" s="1"/>
      <c r="KQY275" s="1"/>
      <c r="KQZ275" s="1"/>
      <c r="KRA275" s="1"/>
      <c r="KRB275" s="1"/>
      <c r="KRC275" s="1"/>
      <c r="KRD275" s="1"/>
      <c r="KRE275" s="1"/>
      <c r="KRF275" s="1"/>
      <c r="KRG275" s="1"/>
      <c r="KRH275" s="1"/>
      <c r="KRI275" s="1"/>
      <c r="KRJ275" s="1"/>
      <c r="KRK275" s="1"/>
      <c r="KRL275" s="1"/>
      <c r="KRM275" s="1"/>
      <c r="KRN275" s="1"/>
      <c r="KRO275" s="1"/>
      <c r="KRP275" s="1"/>
      <c r="KRQ275" s="1"/>
      <c r="KRR275" s="1"/>
      <c r="KRS275" s="1"/>
      <c r="KRT275" s="1"/>
      <c r="KRU275" s="1"/>
      <c r="KRV275" s="1"/>
      <c r="KRW275" s="1"/>
      <c r="KRX275" s="1"/>
      <c r="KRY275" s="1"/>
      <c r="KRZ275" s="1"/>
      <c r="KSA275" s="1"/>
      <c r="KSB275" s="1"/>
      <c r="KSC275" s="1"/>
      <c r="KSD275" s="1"/>
      <c r="KSE275" s="1"/>
      <c r="KSF275" s="1"/>
      <c r="KSG275" s="1"/>
      <c r="KSH275" s="1"/>
      <c r="KSI275" s="1"/>
      <c r="KSJ275" s="1"/>
      <c r="KSK275" s="1"/>
      <c r="KSL275" s="1"/>
      <c r="KSM275" s="1"/>
      <c r="KSN275" s="1"/>
      <c r="KSO275" s="1"/>
      <c r="KSP275" s="1"/>
      <c r="KSQ275" s="1"/>
      <c r="KSR275" s="1"/>
      <c r="KSS275" s="1"/>
      <c r="KST275" s="1"/>
      <c r="KSU275" s="1"/>
      <c r="KSV275" s="1"/>
      <c r="KSW275" s="1"/>
      <c r="KSX275" s="1"/>
      <c r="KSY275" s="1"/>
      <c r="KSZ275" s="1"/>
      <c r="KTA275" s="1"/>
      <c r="KTB275" s="1"/>
      <c r="KTC275" s="1"/>
      <c r="KTD275" s="1"/>
      <c r="KTE275" s="1"/>
      <c r="KTF275" s="1"/>
      <c r="KTG275" s="1"/>
      <c r="KTH275" s="1"/>
      <c r="KTI275" s="1"/>
      <c r="KTJ275" s="1"/>
      <c r="KTK275" s="1"/>
      <c r="KTL275" s="1"/>
      <c r="KTM275" s="1"/>
      <c r="KTN275" s="1"/>
      <c r="KTO275" s="1"/>
      <c r="KTP275" s="1"/>
      <c r="KTQ275" s="1"/>
      <c r="KTR275" s="1"/>
      <c r="KTS275" s="1"/>
      <c r="KTT275" s="1"/>
      <c r="KTU275" s="1"/>
      <c r="KTV275" s="1"/>
      <c r="KTW275" s="1"/>
      <c r="KTX275" s="1"/>
      <c r="KTY275" s="1"/>
      <c r="KTZ275" s="1"/>
      <c r="KUA275" s="1"/>
      <c r="KUB275" s="1"/>
      <c r="KUC275" s="1"/>
      <c r="KUD275" s="1"/>
      <c r="KUE275" s="1"/>
      <c r="KUF275" s="1"/>
      <c r="KUG275" s="1"/>
      <c r="KUH275" s="1"/>
      <c r="KUI275" s="1"/>
      <c r="KUJ275" s="1"/>
      <c r="KUK275" s="1"/>
      <c r="KUL275" s="1"/>
      <c r="KUM275" s="1"/>
      <c r="KUN275" s="1"/>
      <c r="KUO275" s="1"/>
      <c r="KUP275" s="1"/>
      <c r="KUQ275" s="1"/>
      <c r="KUR275" s="1"/>
      <c r="KUS275" s="1"/>
      <c r="KUT275" s="1"/>
      <c r="KUU275" s="1"/>
      <c r="KUV275" s="1"/>
      <c r="KUW275" s="1"/>
      <c r="KUX275" s="1"/>
      <c r="KUY275" s="1"/>
      <c r="KUZ275" s="1"/>
      <c r="KVA275" s="1"/>
      <c r="KVB275" s="1"/>
      <c r="KVC275" s="1"/>
      <c r="KVD275" s="1"/>
      <c r="KVE275" s="1"/>
      <c r="KVF275" s="1"/>
      <c r="KVG275" s="1"/>
      <c r="KVH275" s="1"/>
      <c r="KVI275" s="1"/>
      <c r="KVJ275" s="1"/>
      <c r="KVK275" s="1"/>
      <c r="KVL275" s="1"/>
      <c r="KVM275" s="1"/>
      <c r="KVN275" s="1"/>
      <c r="KVO275" s="1"/>
      <c r="KVP275" s="1"/>
      <c r="KVQ275" s="1"/>
      <c r="KVR275" s="1"/>
      <c r="KVS275" s="1"/>
      <c r="KVT275" s="1"/>
      <c r="KVU275" s="1"/>
      <c r="KVV275" s="1"/>
      <c r="KVW275" s="1"/>
      <c r="KVX275" s="1"/>
      <c r="KVY275" s="1"/>
      <c r="KVZ275" s="1"/>
      <c r="KWA275" s="1"/>
      <c r="KWB275" s="1"/>
      <c r="KWC275" s="1"/>
      <c r="KWD275" s="1"/>
      <c r="KWE275" s="1"/>
      <c r="KWF275" s="1"/>
      <c r="KWG275" s="1"/>
      <c r="KWH275" s="1"/>
      <c r="KWI275" s="1"/>
      <c r="KWJ275" s="1"/>
      <c r="KWK275" s="1"/>
      <c r="KWL275" s="1"/>
      <c r="KWM275" s="1"/>
      <c r="KWN275" s="1"/>
      <c r="KWO275" s="1"/>
      <c r="KWP275" s="1"/>
      <c r="KWQ275" s="1"/>
      <c r="KWR275" s="1"/>
      <c r="KWS275" s="1"/>
      <c r="KWT275" s="1"/>
      <c r="KWU275" s="1"/>
      <c r="KWV275" s="1"/>
      <c r="KWW275" s="1"/>
      <c r="KWX275" s="1"/>
      <c r="KWY275" s="1"/>
      <c r="KWZ275" s="1"/>
      <c r="KXA275" s="1"/>
      <c r="KXB275" s="1"/>
      <c r="KXC275" s="1"/>
      <c r="KXD275" s="1"/>
      <c r="KXE275" s="1"/>
      <c r="KXF275" s="1"/>
      <c r="KXG275" s="1"/>
      <c r="KXH275" s="1"/>
      <c r="KXI275" s="1"/>
      <c r="KXJ275" s="1"/>
      <c r="KXK275" s="1"/>
      <c r="KXL275" s="1"/>
      <c r="KXM275" s="1"/>
      <c r="KXN275" s="1"/>
      <c r="KXO275" s="1"/>
      <c r="KXP275" s="1"/>
      <c r="KXQ275" s="1"/>
      <c r="KXR275" s="1"/>
      <c r="KXS275" s="1"/>
      <c r="KXT275" s="1"/>
      <c r="KXU275" s="1"/>
      <c r="KXV275" s="1"/>
      <c r="KXW275" s="1"/>
      <c r="KXX275" s="1"/>
      <c r="KXY275" s="1"/>
      <c r="KXZ275" s="1"/>
      <c r="KYA275" s="1"/>
      <c r="KYB275" s="1"/>
      <c r="KYC275" s="1"/>
      <c r="KYD275" s="1"/>
      <c r="KYE275" s="1"/>
      <c r="KYF275" s="1"/>
      <c r="KYG275" s="1"/>
      <c r="KYH275" s="1"/>
      <c r="KYI275" s="1"/>
      <c r="KYJ275" s="1"/>
      <c r="KYK275" s="1"/>
      <c r="KYL275" s="1"/>
      <c r="KYM275" s="1"/>
      <c r="KYN275" s="1"/>
      <c r="KYO275" s="1"/>
      <c r="KYP275" s="1"/>
      <c r="KYQ275" s="1"/>
      <c r="KYR275" s="1"/>
      <c r="KYS275" s="1"/>
      <c r="KYT275" s="1"/>
      <c r="KYU275" s="1"/>
      <c r="KYV275" s="1"/>
      <c r="KYW275" s="1"/>
      <c r="KYX275" s="1"/>
      <c r="KYY275" s="1"/>
      <c r="KYZ275" s="1"/>
      <c r="KZA275" s="1"/>
      <c r="KZB275" s="1"/>
      <c r="KZC275" s="1"/>
      <c r="KZD275" s="1"/>
      <c r="KZE275" s="1"/>
      <c r="KZF275" s="1"/>
      <c r="KZG275" s="1"/>
      <c r="KZH275" s="1"/>
      <c r="KZI275" s="1"/>
      <c r="KZJ275" s="1"/>
      <c r="KZK275" s="1"/>
      <c r="KZL275" s="1"/>
      <c r="KZM275" s="1"/>
      <c r="KZN275" s="1"/>
      <c r="KZO275" s="1"/>
      <c r="KZP275" s="1"/>
      <c r="KZQ275" s="1"/>
      <c r="KZR275" s="1"/>
      <c r="KZS275" s="1"/>
      <c r="KZT275" s="1"/>
      <c r="KZU275" s="1"/>
      <c r="KZV275" s="1"/>
      <c r="KZW275" s="1"/>
      <c r="KZX275" s="1"/>
      <c r="KZY275" s="1"/>
      <c r="KZZ275" s="1"/>
      <c r="LAA275" s="1"/>
      <c r="LAB275" s="1"/>
      <c r="LAC275" s="1"/>
      <c r="LAD275" s="1"/>
      <c r="LAE275" s="1"/>
      <c r="LAF275" s="1"/>
      <c r="LAG275" s="1"/>
      <c r="LAH275" s="1"/>
      <c r="LAI275" s="1"/>
      <c r="LAJ275" s="1"/>
      <c r="LAK275" s="1"/>
      <c r="LAL275" s="1"/>
      <c r="LAM275" s="1"/>
      <c r="LAN275" s="1"/>
      <c r="LAO275" s="1"/>
      <c r="LAP275" s="1"/>
      <c r="LAQ275" s="1"/>
      <c r="LAR275" s="1"/>
      <c r="LAS275" s="1"/>
      <c r="LAT275" s="1"/>
      <c r="LAU275" s="1"/>
      <c r="LAV275" s="1"/>
      <c r="LAW275" s="1"/>
      <c r="LAX275" s="1"/>
      <c r="LAY275" s="1"/>
      <c r="LAZ275" s="1"/>
      <c r="LBA275" s="1"/>
      <c r="LBB275" s="1"/>
      <c r="LBC275" s="1"/>
      <c r="LBD275" s="1"/>
      <c r="LBE275" s="1"/>
      <c r="LBF275" s="1"/>
      <c r="LBG275" s="1"/>
      <c r="LBH275" s="1"/>
      <c r="LBI275" s="1"/>
      <c r="LBJ275" s="1"/>
      <c r="LBK275" s="1"/>
      <c r="LBL275" s="1"/>
      <c r="LBM275" s="1"/>
      <c r="LBN275" s="1"/>
      <c r="LBO275" s="1"/>
      <c r="LBP275" s="1"/>
      <c r="LBQ275" s="1"/>
      <c r="LBR275" s="1"/>
      <c r="LBS275" s="1"/>
      <c r="LBT275" s="1"/>
      <c r="LBU275" s="1"/>
      <c r="LBV275" s="1"/>
      <c r="LBW275" s="1"/>
      <c r="LBX275" s="1"/>
      <c r="LBY275" s="1"/>
      <c r="LBZ275" s="1"/>
      <c r="LCA275" s="1"/>
      <c r="LCB275" s="1"/>
      <c r="LCC275" s="1"/>
      <c r="LCD275" s="1"/>
      <c r="LCE275" s="1"/>
      <c r="LCF275" s="1"/>
      <c r="LCG275" s="1"/>
      <c r="LCH275" s="1"/>
      <c r="LCI275" s="1"/>
      <c r="LCJ275" s="1"/>
      <c r="LCK275" s="1"/>
      <c r="LCL275" s="1"/>
      <c r="LCM275" s="1"/>
      <c r="LCN275" s="1"/>
      <c r="LCO275" s="1"/>
      <c r="LCP275" s="1"/>
      <c r="LCQ275" s="1"/>
      <c r="LCR275" s="1"/>
      <c r="LCS275" s="1"/>
      <c r="LCT275" s="1"/>
      <c r="LCU275" s="1"/>
      <c r="LCV275" s="1"/>
      <c r="LCW275" s="1"/>
      <c r="LCX275" s="1"/>
      <c r="LCY275" s="1"/>
      <c r="LCZ275" s="1"/>
      <c r="LDA275" s="1"/>
      <c r="LDB275" s="1"/>
      <c r="LDC275" s="1"/>
      <c r="LDD275" s="1"/>
      <c r="LDE275" s="1"/>
      <c r="LDF275" s="1"/>
      <c r="LDG275" s="1"/>
      <c r="LDH275" s="1"/>
      <c r="LDI275" s="1"/>
      <c r="LDJ275" s="1"/>
      <c r="LDK275" s="1"/>
      <c r="LDL275" s="1"/>
      <c r="LDM275" s="1"/>
      <c r="LDN275" s="1"/>
      <c r="LDO275" s="1"/>
      <c r="LDP275" s="1"/>
      <c r="LDQ275" s="1"/>
      <c r="LDR275" s="1"/>
      <c r="LDS275" s="1"/>
      <c r="LDT275" s="1"/>
      <c r="LDU275" s="1"/>
      <c r="LDV275" s="1"/>
      <c r="LDW275" s="1"/>
      <c r="LDX275" s="1"/>
      <c r="LDY275" s="1"/>
      <c r="LDZ275" s="1"/>
      <c r="LEA275" s="1"/>
      <c r="LEB275" s="1"/>
      <c r="LEC275" s="1"/>
      <c r="LED275" s="1"/>
      <c r="LEE275" s="1"/>
      <c r="LEF275" s="1"/>
      <c r="LEG275" s="1"/>
      <c r="LEH275" s="1"/>
      <c r="LEI275" s="1"/>
      <c r="LEJ275" s="1"/>
      <c r="LEK275" s="1"/>
      <c r="LEL275" s="1"/>
      <c r="LEM275" s="1"/>
      <c r="LEN275" s="1"/>
      <c r="LEO275" s="1"/>
      <c r="LEP275" s="1"/>
      <c r="LEQ275" s="1"/>
      <c r="LER275" s="1"/>
      <c r="LES275" s="1"/>
      <c r="LET275" s="1"/>
      <c r="LEU275" s="1"/>
      <c r="LEV275" s="1"/>
      <c r="LEW275" s="1"/>
      <c r="LEX275" s="1"/>
      <c r="LEY275" s="1"/>
      <c r="LEZ275" s="1"/>
      <c r="LFA275" s="1"/>
      <c r="LFB275" s="1"/>
      <c r="LFC275" s="1"/>
      <c r="LFD275" s="1"/>
      <c r="LFE275" s="1"/>
      <c r="LFF275" s="1"/>
      <c r="LFG275" s="1"/>
      <c r="LFH275" s="1"/>
      <c r="LFI275" s="1"/>
      <c r="LFJ275" s="1"/>
      <c r="LFK275" s="1"/>
      <c r="LFL275" s="1"/>
      <c r="LFM275" s="1"/>
      <c r="LFN275" s="1"/>
      <c r="LFO275" s="1"/>
      <c r="LFP275" s="1"/>
      <c r="LFQ275" s="1"/>
      <c r="LFR275" s="1"/>
      <c r="LFS275" s="1"/>
      <c r="LFT275" s="1"/>
      <c r="LFU275" s="1"/>
      <c r="LFV275" s="1"/>
      <c r="LFW275" s="1"/>
      <c r="LFX275" s="1"/>
      <c r="LFY275" s="1"/>
      <c r="LFZ275" s="1"/>
      <c r="LGA275" s="1"/>
      <c r="LGB275" s="1"/>
      <c r="LGC275" s="1"/>
      <c r="LGD275" s="1"/>
      <c r="LGE275" s="1"/>
      <c r="LGF275" s="1"/>
      <c r="LGG275" s="1"/>
      <c r="LGH275" s="1"/>
      <c r="LGI275" s="1"/>
      <c r="LGJ275" s="1"/>
      <c r="LGK275" s="1"/>
      <c r="LGL275" s="1"/>
      <c r="LGM275" s="1"/>
      <c r="LGN275" s="1"/>
      <c r="LGO275" s="1"/>
      <c r="LGP275" s="1"/>
      <c r="LGQ275" s="1"/>
      <c r="LGR275" s="1"/>
      <c r="LGS275" s="1"/>
      <c r="LGT275" s="1"/>
      <c r="LGU275" s="1"/>
      <c r="LGV275" s="1"/>
      <c r="LGW275" s="1"/>
      <c r="LGX275" s="1"/>
      <c r="LGY275" s="1"/>
      <c r="LGZ275" s="1"/>
      <c r="LHA275" s="1"/>
      <c r="LHB275" s="1"/>
      <c r="LHC275" s="1"/>
      <c r="LHD275" s="1"/>
      <c r="LHE275" s="1"/>
      <c r="LHF275" s="1"/>
      <c r="LHG275" s="1"/>
      <c r="LHH275" s="1"/>
      <c r="LHI275" s="1"/>
      <c r="LHJ275" s="1"/>
      <c r="LHK275" s="1"/>
      <c r="LHL275" s="1"/>
      <c r="LHM275" s="1"/>
      <c r="LHN275" s="1"/>
      <c r="LHO275" s="1"/>
      <c r="LHP275" s="1"/>
      <c r="LHQ275" s="1"/>
      <c r="LHR275" s="1"/>
      <c r="LHS275" s="1"/>
      <c r="LHT275" s="1"/>
      <c r="LHU275" s="1"/>
      <c r="LHV275" s="1"/>
      <c r="LHW275" s="1"/>
      <c r="LHX275" s="1"/>
      <c r="LHY275" s="1"/>
      <c r="LHZ275" s="1"/>
      <c r="LIA275" s="1"/>
      <c r="LIB275" s="1"/>
      <c r="LIC275" s="1"/>
      <c r="LID275" s="1"/>
      <c r="LIE275" s="1"/>
      <c r="LIF275" s="1"/>
      <c r="LIG275" s="1"/>
      <c r="LIH275" s="1"/>
      <c r="LII275" s="1"/>
      <c r="LIJ275" s="1"/>
      <c r="LIK275" s="1"/>
      <c r="LIL275" s="1"/>
      <c r="LIM275" s="1"/>
      <c r="LIN275" s="1"/>
      <c r="LIO275" s="1"/>
      <c r="LIP275" s="1"/>
      <c r="LIQ275" s="1"/>
      <c r="LIR275" s="1"/>
      <c r="LIS275" s="1"/>
      <c r="LIT275" s="1"/>
      <c r="LIU275" s="1"/>
      <c r="LIV275" s="1"/>
      <c r="LIW275" s="1"/>
      <c r="LIX275" s="1"/>
      <c r="LIY275" s="1"/>
      <c r="LIZ275" s="1"/>
      <c r="LJA275" s="1"/>
      <c r="LJB275" s="1"/>
      <c r="LJC275" s="1"/>
      <c r="LJD275" s="1"/>
      <c r="LJE275" s="1"/>
      <c r="LJF275" s="1"/>
      <c r="LJG275" s="1"/>
      <c r="LJH275" s="1"/>
      <c r="LJI275" s="1"/>
      <c r="LJJ275" s="1"/>
      <c r="LJK275" s="1"/>
      <c r="LJL275" s="1"/>
      <c r="LJM275" s="1"/>
      <c r="LJN275" s="1"/>
      <c r="LJO275" s="1"/>
      <c r="LJP275" s="1"/>
      <c r="LJQ275" s="1"/>
      <c r="LJR275" s="1"/>
      <c r="LJS275" s="1"/>
      <c r="LJT275" s="1"/>
      <c r="LJU275" s="1"/>
      <c r="LJV275" s="1"/>
      <c r="LJW275" s="1"/>
      <c r="LJX275" s="1"/>
      <c r="LJY275" s="1"/>
      <c r="LJZ275" s="1"/>
      <c r="LKA275" s="1"/>
      <c r="LKB275" s="1"/>
      <c r="LKC275" s="1"/>
      <c r="LKD275" s="1"/>
      <c r="LKE275" s="1"/>
      <c r="LKF275" s="1"/>
      <c r="LKG275" s="1"/>
      <c r="LKH275" s="1"/>
      <c r="LKI275" s="1"/>
      <c r="LKJ275" s="1"/>
      <c r="LKK275" s="1"/>
      <c r="LKL275" s="1"/>
      <c r="LKM275" s="1"/>
      <c r="LKN275" s="1"/>
      <c r="LKO275" s="1"/>
      <c r="LKP275" s="1"/>
      <c r="LKQ275" s="1"/>
      <c r="LKR275" s="1"/>
      <c r="LKS275" s="1"/>
      <c r="LKT275" s="1"/>
      <c r="LKU275" s="1"/>
      <c r="LKV275" s="1"/>
      <c r="LKW275" s="1"/>
      <c r="LKX275" s="1"/>
      <c r="LKY275" s="1"/>
      <c r="LKZ275" s="1"/>
      <c r="LLA275" s="1"/>
      <c r="LLB275" s="1"/>
      <c r="LLC275" s="1"/>
      <c r="LLD275" s="1"/>
      <c r="LLE275" s="1"/>
      <c r="LLF275" s="1"/>
      <c r="LLG275" s="1"/>
      <c r="LLH275" s="1"/>
      <c r="LLI275" s="1"/>
      <c r="LLJ275" s="1"/>
      <c r="LLK275" s="1"/>
      <c r="LLL275" s="1"/>
      <c r="LLM275" s="1"/>
      <c r="LLN275" s="1"/>
      <c r="LLO275" s="1"/>
      <c r="LLP275" s="1"/>
      <c r="LLQ275" s="1"/>
      <c r="LLR275" s="1"/>
      <c r="LLS275" s="1"/>
      <c r="LLT275" s="1"/>
      <c r="LLU275" s="1"/>
      <c r="LLV275" s="1"/>
      <c r="LLW275" s="1"/>
      <c r="LLX275" s="1"/>
      <c r="LLY275" s="1"/>
      <c r="LLZ275" s="1"/>
      <c r="LMA275" s="1"/>
      <c r="LMB275" s="1"/>
      <c r="LMC275" s="1"/>
      <c r="LMD275" s="1"/>
      <c r="LME275" s="1"/>
      <c r="LMF275" s="1"/>
      <c r="LMG275" s="1"/>
      <c r="LMH275" s="1"/>
      <c r="LMI275" s="1"/>
      <c r="LMJ275" s="1"/>
      <c r="LMK275" s="1"/>
      <c r="LML275" s="1"/>
      <c r="LMM275" s="1"/>
      <c r="LMN275" s="1"/>
      <c r="LMO275" s="1"/>
      <c r="LMP275" s="1"/>
      <c r="LMQ275" s="1"/>
      <c r="LMR275" s="1"/>
      <c r="LMS275" s="1"/>
      <c r="LMT275" s="1"/>
      <c r="LMU275" s="1"/>
      <c r="LMV275" s="1"/>
      <c r="LMW275" s="1"/>
      <c r="LMX275" s="1"/>
      <c r="LMY275" s="1"/>
      <c r="LMZ275" s="1"/>
      <c r="LNA275" s="1"/>
      <c r="LNB275" s="1"/>
      <c r="LNC275" s="1"/>
      <c r="LND275" s="1"/>
      <c r="LNE275" s="1"/>
      <c r="LNF275" s="1"/>
      <c r="LNG275" s="1"/>
      <c r="LNH275" s="1"/>
      <c r="LNI275" s="1"/>
      <c r="LNJ275" s="1"/>
      <c r="LNK275" s="1"/>
      <c r="LNL275" s="1"/>
      <c r="LNM275" s="1"/>
      <c r="LNN275" s="1"/>
      <c r="LNO275" s="1"/>
      <c r="LNP275" s="1"/>
      <c r="LNQ275" s="1"/>
      <c r="LNR275" s="1"/>
      <c r="LNS275" s="1"/>
      <c r="LNT275" s="1"/>
      <c r="LNU275" s="1"/>
      <c r="LNV275" s="1"/>
      <c r="LNW275" s="1"/>
      <c r="LNX275" s="1"/>
      <c r="LNY275" s="1"/>
      <c r="LNZ275" s="1"/>
      <c r="LOA275" s="1"/>
      <c r="LOB275" s="1"/>
      <c r="LOC275" s="1"/>
      <c r="LOD275" s="1"/>
      <c r="LOE275" s="1"/>
      <c r="LOF275" s="1"/>
      <c r="LOG275" s="1"/>
      <c r="LOH275" s="1"/>
      <c r="LOI275" s="1"/>
      <c r="LOJ275" s="1"/>
      <c r="LOK275" s="1"/>
      <c r="LOL275" s="1"/>
      <c r="LOM275" s="1"/>
      <c r="LON275" s="1"/>
      <c r="LOO275" s="1"/>
      <c r="LOP275" s="1"/>
      <c r="LOQ275" s="1"/>
      <c r="LOR275" s="1"/>
      <c r="LOS275" s="1"/>
      <c r="LOT275" s="1"/>
      <c r="LOU275" s="1"/>
      <c r="LOV275" s="1"/>
      <c r="LOW275" s="1"/>
      <c r="LOX275" s="1"/>
      <c r="LOY275" s="1"/>
      <c r="LOZ275" s="1"/>
      <c r="LPA275" s="1"/>
      <c r="LPB275" s="1"/>
      <c r="LPC275" s="1"/>
      <c r="LPD275" s="1"/>
      <c r="LPE275" s="1"/>
      <c r="LPF275" s="1"/>
      <c r="LPG275" s="1"/>
      <c r="LPH275" s="1"/>
      <c r="LPI275" s="1"/>
      <c r="LPJ275" s="1"/>
      <c r="LPK275" s="1"/>
      <c r="LPL275" s="1"/>
      <c r="LPM275" s="1"/>
      <c r="LPN275" s="1"/>
      <c r="LPO275" s="1"/>
      <c r="LPP275" s="1"/>
      <c r="LPQ275" s="1"/>
      <c r="LPR275" s="1"/>
      <c r="LPS275" s="1"/>
      <c r="LPT275" s="1"/>
      <c r="LPU275" s="1"/>
      <c r="LPV275" s="1"/>
      <c r="LPW275" s="1"/>
      <c r="LPX275" s="1"/>
      <c r="LPY275" s="1"/>
      <c r="LPZ275" s="1"/>
      <c r="LQA275" s="1"/>
      <c r="LQB275" s="1"/>
      <c r="LQC275" s="1"/>
      <c r="LQD275" s="1"/>
      <c r="LQE275" s="1"/>
      <c r="LQF275" s="1"/>
      <c r="LQG275" s="1"/>
      <c r="LQH275" s="1"/>
      <c r="LQI275" s="1"/>
      <c r="LQJ275" s="1"/>
      <c r="LQK275" s="1"/>
      <c r="LQL275" s="1"/>
      <c r="LQM275" s="1"/>
      <c r="LQN275" s="1"/>
      <c r="LQO275" s="1"/>
      <c r="LQP275" s="1"/>
      <c r="LQQ275" s="1"/>
      <c r="LQR275" s="1"/>
      <c r="LQS275" s="1"/>
      <c r="LQT275" s="1"/>
      <c r="LQU275" s="1"/>
      <c r="LQV275" s="1"/>
      <c r="LQW275" s="1"/>
      <c r="LQX275" s="1"/>
      <c r="LQY275" s="1"/>
      <c r="LQZ275" s="1"/>
      <c r="LRA275" s="1"/>
      <c r="LRB275" s="1"/>
      <c r="LRC275" s="1"/>
      <c r="LRD275" s="1"/>
      <c r="LRE275" s="1"/>
      <c r="LRF275" s="1"/>
      <c r="LRG275" s="1"/>
      <c r="LRH275" s="1"/>
      <c r="LRI275" s="1"/>
      <c r="LRJ275" s="1"/>
      <c r="LRK275" s="1"/>
      <c r="LRL275" s="1"/>
      <c r="LRM275" s="1"/>
      <c r="LRN275" s="1"/>
      <c r="LRO275" s="1"/>
      <c r="LRP275" s="1"/>
      <c r="LRQ275" s="1"/>
      <c r="LRR275" s="1"/>
      <c r="LRS275" s="1"/>
      <c r="LRT275" s="1"/>
      <c r="LRU275" s="1"/>
      <c r="LRV275" s="1"/>
      <c r="LRW275" s="1"/>
      <c r="LRX275" s="1"/>
      <c r="LRY275" s="1"/>
      <c r="LRZ275" s="1"/>
      <c r="LSA275" s="1"/>
      <c r="LSB275" s="1"/>
      <c r="LSC275" s="1"/>
      <c r="LSD275" s="1"/>
      <c r="LSE275" s="1"/>
      <c r="LSF275" s="1"/>
      <c r="LSG275" s="1"/>
      <c r="LSH275" s="1"/>
      <c r="LSI275" s="1"/>
      <c r="LSJ275" s="1"/>
      <c r="LSK275" s="1"/>
      <c r="LSL275" s="1"/>
      <c r="LSM275" s="1"/>
      <c r="LSN275" s="1"/>
      <c r="LSO275" s="1"/>
      <c r="LSP275" s="1"/>
      <c r="LSQ275" s="1"/>
      <c r="LSR275" s="1"/>
      <c r="LSS275" s="1"/>
      <c r="LST275" s="1"/>
      <c r="LSU275" s="1"/>
      <c r="LSV275" s="1"/>
      <c r="LSW275" s="1"/>
      <c r="LSX275" s="1"/>
      <c r="LSY275" s="1"/>
      <c r="LSZ275" s="1"/>
      <c r="LTA275" s="1"/>
      <c r="LTB275" s="1"/>
      <c r="LTC275" s="1"/>
      <c r="LTD275" s="1"/>
      <c r="LTE275" s="1"/>
      <c r="LTF275" s="1"/>
      <c r="LTG275" s="1"/>
      <c r="LTH275" s="1"/>
      <c r="LTI275" s="1"/>
      <c r="LTJ275" s="1"/>
      <c r="LTK275" s="1"/>
      <c r="LTL275" s="1"/>
      <c r="LTM275" s="1"/>
      <c r="LTN275" s="1"/>
      <c r="LTO275" s="1"/>
      <c r="LTP275" s="1"/>
      <c r="LTQ275" s="1"/>
      <c r="LTR275" s="1"/>
      <c r="LTS275" s="1"/>
      <c r="LTT275" s="1"/>
      <c r="LTU275" s="1"/>
      <c r="LTV275" s="1"/>
      <c r="LTW275" s="1"/>
      <c r="LTX275" s="1"/>
      <c r="LTY275" s="1"/>
      <c r="LTZ275" s="1"/>
      <c r="LUA275" s="1"/>
      <c r="LUB275" s="1"/>
      <c r="LUC275" s="1"/>
      <c r="LUD275" s="1"/>
      <c r="LUE275" s="1"/>
      <c r="LUF275" s="1"/>
      <c r="LUG275" s="1"/>
      <c r="LUH275" s="1"/>
      <c r="LUI275" s="1"/>
      <c r="LUJ275" s="1"/>
      <c r="LUK275" s="1"/>
      <c r="LUL275" s="1"/>
      <c r="LUM275" s="1"/>
      <c r="LUN275" s="1"/>
      <c r="LUO275" s="1"/>
      <c r="LUP275" s="1"/>
      <c r="LUQ275" s="1"/>
      <c r="LUR275" s="1"/>
      <c r="LUS275" s="1"/>
      <c r="LUT275" s="1"/>
      <c r="LUU275" s="1"/>
      <c r="LUV275" s="1"/>
      <c r="LUW275" s="1"/>
      <c r="LUX275" s="1"/>
      <c r="LUY275" s="1"/>
      <c r="LUZ275" s="1"/>
      <c r="LVA275" s="1"/>
      <c r="LVB275" s="1"/>
      <c r="LVC275" s="1"/>
      <c r="LVD275" s="1"/>
      <c r="LVE275" s="1"/>
      <c r="LVF275" s="1"/>
      <c r="LVG275" s="1"/>
      <c r="LVH275" s="1"/>
      <c r="LVI275" s="1"/>
      <c r="LVJ275" s="1"/>
      <c r="LVK275" s="1"/>
      <c r="LVL275" s="1"/>
      <c r="LVM275" s="1"/>
      <c r="LVN275" s="1"/>
      <c r="LVO275" s="1"/>
      <c r="LVP275" s="1"/>
      <c r="LVQ275" s="1"/>
      <c r="LVR275" s="1"/>
      <c r="LVS275" s="1"/>
      <c r="LVT275" s="1"/>
      <c r="LVU275" s="1"/>
      <c r="LVV275" s="1"/>
      <c r="LVW275" s="1"/>
      <c r="LVX275" s="1"/>
      <c r="LVY275" s="1"/>
      <c r="LVZ275" s="1"/>
      <c r="LWA275" s="1"/>
      <c r="LWB275" s="1"/>
      <c r="LWC275" s="1"/>
      <c r="LWD275" s="1"/>
      <c r="LWE275" s="1"/>
      <c r="LWF275" s="1"/>
      <c r="LWG275" s="1"/>
      <c r="LWH275" s="1"/>
      <c r="LWI275" s="1"/>
      <c r="LWJ275" s="1"/>
      <c r="LWK275" s="1"/>
      <c r="LWL275" s="1"/>
      <c r="LWM275" s="1"/>
      <c r="LWN275" s="1"/>
      <c r="LWO275" s="1"/>
      <c r="LWP275" s="1"/>
      <c r="LWQ275" s="1"/>
      <c r="LWR275" s="1"/>
      <c r="LWS275" s="1"/>
      <c r="LWT275" s="1"/>
      <c r="LWU275" s="1"/>
      <c r="LWV275" s="1"/>
      <c r="LWW275" s="1"/>
      <c r="LWX275" s="1"/>
      <c r="LWY275" s="1"/>
      <c r="LWZ275" s="1"/>
      <c r="LXA275" s="1"/>
      <c r="LXB275" s="1"/>
      <c r="LXC275" s="1"/>
      <c r="LXD275" s="1"/>
      <c r="LXE275" s="1"/>
      <c r="LXF275" s="1"/>
      <c r="LXG275" s="1"/>
      <c r="LXH275" s="1"/>
      <c r="LXI275" s="1"/>
      <c r="LXJ275" s="1"/>
      <c r="LXK275" s="1"/>
      <c r="LXL275" s="1"/>
      <c r="LXM275" s="1"/>
      <c r="LXN275" s="1"/>
      <c r="LXO275" s="1"/>
      <c r="LXP275" s="1"/>
      <c r="LXQ275" s="1"/>
      <c r="LXR275" s="1"/>
      <c r="LXS275" s="1"/>
      <c r="LXT275" s="1"/>
      <c r="LXU275" s="1"/>
      <c r="LXV275" s="1"/>
      <c r="LXW275" s="1"/>
      <c r="LXX275" s="1"/>
      <c r="LXY275" s="1"/>
      <c r="LXZ275" s="1"/>
      <c r="LYA275" s="1"/>
      <c r="LYB275" s="1"/>
      <c r="LYC275" s="1"/>
      <c r="LYD275" s="1"/>
      <c r="LYE275" s="1"/>
      <c r="LYF275" s="1"/>
      <c r="LYG275" s="1"/>
      <c r="LYH275" s="1"/>
      <c r="LYI275" s="1"/>
      <c r="LYJ275" s="1"/>
      <c r="LYK275" s="1"/>
      <c r="LYL275" s="1"/>
      <c r="LYM275" s="1"/>
      <c r="LYN275" s="1"/>
      <c r="LYO275" s="1"/>
      <c r="LYP275" s="1"/>
      <c r="LYQ275" s="1"/>
      <c r="LYR275" s="1"/>
      <c r="LYS275" s="1"/>
      <c r="LYT275" s="1"/>
      <c r="LYU275" s="1"/>
      <c r="LYV275" s="1"/>
      <c r="LYW275" s="1"/>
      <c r="LYX275" s="1"/>
      <c r="LYY275" s="1"/>
      <c r="LYZ275" s="1"/>
      <c r="LZA275" s="1"/>
      <c r="LZB275" s="1"/>
      <c r="LZC275" s="1"/>
      <c r="LZD275" s="1"/>
      <c r="LZE275" s="1"/>
      <c r="LZF275" s="1"/>
      <c r="LZG275" s="1"/>
      <c r="LZH275" s="1"/>
      <c r="LZI275" s="1"/>
      <c r="LZJ275" s="1"/>
      <c r="LZK275" s="1"/>
      <c r="LZL275" s="1"/>
      <c r="LZM275" s="1"/>
      <c r="LZN275" s="1"/>
      <c r="LZO275" s="1"/>
      <c r="LZP275" s="1"/>
      <c r="LZQ275" s="1"/>
      <c r="LZR275" s="1"/>
      <c r="LZS275" s="1"/>
      <c r="LZT275" s="1"/>
      <c r="LZU275" s="1"/>
      <c r="LZV275" s="1"/>
      <c r="LZW275" s="1"/>
      <c r="LZX275" s="1"/>
      <c r="LZY275" s="1"/>
      <c r="LZZ275" s="1"/>
      <c r="MAA275" s="1"/>
      <c r="MAB275" s="1"/>
      <c r="MAC275" s="1"/>
      <c r="MAD275" s="1"/>
      <c r="MAE275" s="1"/>
      <c r="MAF275" s="1"/>
      <c r="MAG275" s="1"/>
      <c r="MAH275" s="1"/>
      <c r="MAI275" s="1"/>
      <c r="MAJ275" s="1"/>
      <c r="MAK275" s="1"/>
      <c r="MAL275" s="1"/>
      <c r="MAM275" s="1"/>
      <c r="MAN275" s="1"/>
      <c r="MAO275" s="1"/>
      <c r="MAP275" s="1"/>
      <c r="MAQ275" s="1"/>
      <c r="MAR275" s="1"/>
      <c r="MAS275" s="1"/>
      <c r="MAT275" s="1"/>
      <c r="MAU275" s="1"/>
      <c r="MAV275" s="1"/>
      <c r="MAW275" s="1"/>
      <c r="MAX275" s="1"/>
      <c r="MAY275" s="1"/>
      <c r="MAZ275" s="1"/>
      <c r="MBA275" s="1"/>
      <c r="MBB275" s="1"/>
      <c r="MBC275" s="1"/>
      <c r="MBD275" s="1"/>
      <c r="MBE275" s="1"/>
      <c r="MBF275" s="1"/>
      <c r="MBG275" s="1"/>
      <c r="MBH275" s="1"/>
      <c r="MBI275" s="1"/>
      <c r="MBJ275" s="1"/>
      <c r="MBK275" s="1"/>
      <c r="MBL275" s="1"/>
      <c r="MBM275" s="1"/>
      <c r="MBN275" s="1"/>
      <c r="MBO275" s="1"/>
      <c r="MBP275" s="1"/>
      <c r="MBQ275" s="1"/>
      <c r="MBR275" s="1"/>
      <c r="MBS275" s="1"/>
      <c r="MBT275" s="1"/>
      <c r="MBU275" s="1"/>
      <c r="MBV275" s="1"/>
      <c r="MBW275" s="1"/>
      <c r="MBX275" s="1"/>
      <c r="MBY275" s="1"/>
      <c r="MBZ275" s="1"/>
      <c r="MCA275" s="1"/>
      <c r="MCB275" s="1"/>
      <c r="MCC275" s="1"/>
      <c r="MCD275" s="1"/>
      <c r="MCE275" s="1"/>
      <c r="MCF275" s="1"/>
      <c r="MCG275" s="1"/>
      <c r="MCH275" s="1"/>
      <c r="MCI275" s="1"/>
      <c r="MCJ275" s="1"/>
      <c r="MCK275" s="1"/>
      <c r="MCL275" s="1"/>
      <c r="MCM275" s="1"/>
      <c r="MCN275" s="1"/>
      <c r="MCO275" s="1"/>
      <c r="MCP275" s="1"/>
      <c r="MCQ275" s="1"/>
      <c r="MCR275" s="1"/>
      <c r="MCS275" s="1"/>
      <c r="MCT275" s="1"/>
      <c r="MCU275" s="1"/>
      <c r="MCV275" s="1"/>
      <c r="MCW275" s="1"/>
      <c r="MCX275" s="1"/>
      <c r="MCY275" s="1"/>
      <c r="MCZ275" s="1"/>
      <c r="MDA275" s="1"/>
      <c r="MDB275" s="1"/>
      <c r="MDC275" s="1"/>
      <c r="MDD275" s="1"/>
      <c r="MDE275" s="1"/>
      <c r="MDF275" s="1"/>
      <c r="MDG275" s="1"/>
      <c r="MDH275" s="1"/>
      <c r="MDI275" s="1"/>
      <c r="MDJ275" s="1"/>
      <c r="MDK275" s="1"/>
      <c r="MDL275" s="1"/>
      <c r="MDM275" s="1"/>
      <c r="MDN275" s="1"/>
      <c r="MDO275" s="1"/>
      <c r="MDP275" s="1"/>
      <c r="MDQ275" s="1"/>
      <c r="MDR275" s="1"/>
      <c r="MDS275" s="1"/>
      <c r="MDT275" s="1"/>
      <c r="MDU275" s="1"/>
      <c r="MDV275" s="1"/>
      <c r="MDW275" s="1"/>
      <c r="MDX275" s="1"/>
      <c r="MDY275" s="1"/>
      <c r="MDZ275" s="1"/>
      <c r="MEA275" s="1"/>
      <c r="MEB275" s="1"/>
      <c r="MEC275" s="1"/>
      <c r="MED275" s="1"/>
      <c r="MEE275" s="1"/>
      <c r="MEF275" s="1"/>
      <c r="MEG275" s="1"/>
      <c r="MEH275" s="1"/>
      <c r="MEI275" s="1"/>
      <c r="MEJ275" s="1"/>
      <c r="MEK275" s="1"/>
      <c r="MEL275" s="1"/>
      <c r="MEM275" s="1"/>
      <c r="MEN275" s="1"/>
      <c r="MEO275" s="1"/>
      <c r="MEP275" s="1"/>
      <c r="MEQ275" s="1"/>
      <c r="MER275" s="1"/>
      <c r="MES275" s="1"/>
      <c r="MET275" s="1"/>
      <c r="MEU275" s="1"/>
      <c r="MEV275" s="1"/>
      <c r="MEW275" s="1"/>
      <c r="MEX275" s="1"/>
      <c r="MEY275" s="1"/>
      <c r="MEZ275" s="1"/>
      <c r="MFA275" s="1"/>
      <c r="MFB275" s="1"/>
      <c r="MFC275" s="1"/>
      <c r="MFD275" s="1"/>
      <c r="MFE275" s="1"/>
      <c r="MFF275" s="1"/>
      <c r="MFG275" s="1"/>
      <c r="MFH275" s="1"/>
      <c r="MFI275" s="1"/>
      <c r="MFJ275" s="1"/>
      <c r="MFK275" s="1"/>
      <c r="MFL275" s="1"/>
      <c r="MFM275" s="1"/>
      <c r="MFN275" s="1"/>
      <c r="MFO275" s="1"/>
      <c r="MFP275" s="1"/>
      <c r="MFQ275" s="1"/>
      <c r="MFR275" s="1"/>
      <c r="MFS275" s="1"/>
      <c r="MFT275" s="1"/>
      <c r="MFU275" s="1"/>
      <c r="MFV275" s="1"/>
      <c r="MFW275" s="1"/>
      <c r="MFX275" s="1"/>
      <c r="MFY275" s="1"/>
      <c r="MFZ275" s="1"/>
      <c r="MGA275" s="1"/>
      <c r="MGB275" s="1"/>
      <c r="MGC275" s="1"/>
      <c r="MGD275" s="1"/>
      <c r="MGE275" s="1"/>
      <c r="MGF275" s="1"/>
      <c r="MGG275" s="1"/>
      <c r="MGH275" s="1"/>
      <c r="MGI275" s="1"/>
      <c r="MGJ275" s="1"/>
      <c r="MGK275" s="1"/>
      <c r="MGL275" s="1"/>
      <c r="MGM275" s="1"/>
      <c r="MGN275" s="1"/>
      <c r="MGO275" s="1"/>
      <c r="MGP275" s="1"/>
      <c r="MGQ275" s="1"/>
      <c r="MGR275" s="1"/>
      <c r="MGS275" s="1"/>
      <c r="MGT275" s="1"/>
      <c r="MGU275" s="1"/>
      <c r="MGV275" s="1"/>
      <c r="MGW275" s="1"/>
      <c r="MGX275" s="1"/>
      <c r="MGY275" s="1"/>
      <c r="MGZ275" s="1"/>
      <c r="MHA275" s="1"/>
      <c r="MHB275" s="1"/>
      <c r="MHC275" s="1"/>
      <c r="MHD275" s="1"/>
      <c r="MHE275" s="1"/>
      <c r="MHF275" s="1"/>
      <c r="MHG275" s="1"/>
      <c r="MHH275" s="1"/>
      <c r="MHI275" s="1"/>
      <c r="MHJ275" s="1"/>
      <c r="MHK275" s="1"/>
      <c r="MHL275" s="1"/>
      <c r="MHM275" s="1"/>
      <c r="MHN275" s="1"/>
      <c r="MHO275" s="1"/>
      <c r="MHP275" s="1"/>
      <c r="MHQ275" s="1"/>
      <c r="MHR275" s="1"/>
      <c r="MHS275" s="1"/>
      <c r="MHT275" s="1"/>
      <c r="MHU275" s="1"/>
      <c r="MHV275" s="1"/>
      <c r="MHW275" s="1"/>
      <c r="MHX275" s="1"/>
      <c r="MHY275" s="1"/>
      <c r="MHZ275" s="1"/>
      <c r="MIA275" s="1"/>
      <c r="MIB275" s="1"/>
      <c r="MIC275" s="1"/>
      <c r="MID275" s="1"/>
      <c r="MIE275" s="1"/>
      <c r="MIF275" s="1"/>
      <c r="MIG275" s="1"/>
      <c r="MIH275" s="1"/>
      <c r="MII275" s="1"/>
      <c r="MIJ275" s="1"/>
      <c r="MIK275" s="1"/>
      <c r="MIL275" s="1"/>
      <c r="MIM275" s="1"/>
      <c r="MIN275" s="1"/>
      <c r="MIO275" s="1"/>
      <c r="MIP275" s="1"/>
      <c r="MIQ275" s="1"/>
      <c r="MIR275" s="1"/>
      <c r="MIS275" s="1"/>
      <c r="MIT275" s="1"/>
      <c r="MIU275" s="1"/>
      <c r="MIV275" s="1"/>
      <c r="MIW275" s="1"/>
      <c r="MIX275" s="1"/>
      <c r="MIY275" s="1"/>
      <c r="MIZ275" s="1"/>
      <c r="MJA275" s="1"/>
      <c r="MJB275" s="1"/>
      <c r="MJC275" s="1"/>
      <c r="MJD275" s="1"/>
      <c r="MJE275" s="1"/>
      <c r="MJF275" s="1"/>
      <c r="MJG275" s="1"/>
      <c r="MJH275" s="1"/>
      <c r="MJI275" s="1"/>
      <c r="MJJ275" s="1"/>
      <c r="MJK275" s="1"/>
      <c r="MJL275" s="1"/>
      <c r="MJM275" s="1"/>
      <c r="MJN275" s="1"/>
      <c r="MJO275" s="1"/>
      <c r="MJP275" s="1"/>
      <c r="MJQ275" s="1"/>
      <c r="MJR275" s="1"/>
      <c r="MJS275" s="1"/>
      <c r="MJT275" s="1"/>
      <c r="MJU275" s="1"/>
      <c r="MJV275" s="1"/>
      <c r="MJW275" s="1"/>
      <c r="MJX275" s="1"/>
      <c r="MJY275" s="1"/>
      <c r="MJZ275" s="1"/>
      <c r="MKA275" s="1"/>
      <c r="MKB275" s="1"/>
      <c r="MKC275" s="1"/>
      <c r="MKD275" s="1"/>
      <c r="MKE275" s="1"/>
      <c r="MKF275" s="1"/>
      <c r="MKG275" s="1"/>
      <c r="MKH275" s="1"/>
      <c r="MKI275" s="1"/>
      <c r="MKJ275" s="1"/>
      <c r="MKK275" s="1"/>
      <c r="MKL275" s="1"/>
      <c r="MKM275" s="1"/>
      <c r="MKN275" s="1"/>
      <c r="MKO275" s="1"/>
      <c r="MKP275" s="1"/>
      <c r="MKQ275" s="1"/>
      <c r="MKR275" s="1"/>
      <c r="MKS275" s="1"/>
      <c r="MKT275" s="1"/>
      <c r="MKU275" s="1"/>
      <c r="MKV275" s="1"/>
      <c r="MKW275" s="1"/>
      <c r="MKX275" s="1"/>
      <c r="MKY275" s="1"/>
      <c r="MKZ275" s="1"/>
      <c r="MLA275" s="1"/>
      <c r="MLB275" s="1"/>
      <c r="MLC275" s="1"/>
      <c r="MLD275" s="1"/>
      <c r="MLE275" s="1"/>
      <c r="MLF275" s="1"/>
      <c r="MLG275" s="1"/>
      <c r="MLH275" s="1"/>
      <c r="MLI275" s="1"/>
      <c r="MLJ275" s="1"/>
      <c r="MLK275" s="1"/>
      <c r="MLL275" s="1"/>
      <c r="MLM275" s="1"/>
      <c r="MLN275" s="1"/>
      <c r="MLO275" s="1"/>
      <c r="MLP275" s="1"/>
      <c r="MLQ275" s="1"/>
      <c r="MLR275" s="1"/>
      <c r="MLS275" s="1"/>
      <c r="MLT275" s="1"/>
      <c r="MLU275" s="1"/>
      <c r="MLV275" s="1"/>
      <c r="MLW275" s="1"/>
      <c r="MLX275" s="1"/>
      <c r="MLY275" s="1"/>
      <c r="MLZ275" s="1"/>
      <c r="MMA275" s="1"/>
      <c r="MMB275" s="1"/>
      <c r="MMC275" s="1"/>
      <c r="MMD275" s="1"/>
      <c r="MME275" s="1"/>
      <c r="MMF275" s="1"/>
      <c r="MMG275" s="1"/>
      <c r="MMH275" s="1"/>
      <c r="MMI275" s="1"/>
      <c r="MMJ275" s="1"/>
      <c r="MMK275" s="1"/>
      <c r="MML275" s="1"/>
      <c r="MMM275" s="1"/>
      <c r="MMN275" s="1"/>
      <c r="MMO275" s="1"/>
      <c r="MMP275" s="1"/>
      <c r="MMQ275" s="1"/>
      <c r="MMR275" s="1"/>
      <c r="MMS275" s="1"/>
      <c r="MMT275" s="1"/>
      <c r="MMU275" s="1"/>
      <c r="MMV275" s="1"/>
      <c r="MMW275" s="1"/>
      <c r="MMX275" s="1"/>
      <c r="MMY275" s="1"/>
      <c r="MMZ275" s="1"/>
      <c r="MNA275" s="1"/>
      <c r="MNB275" s="1"/>
      <c r="MNC275" s="1"/>
      <c r="MND275" s="1"/>
      <c r="MNE275" s="1"/>
      <c r="MNF275" s="1"/>
      <c r="MNG275" s="1"/>
      <c r="MNH275" s="1"/>
      <c r="MNI275" s="1"/>
      <c r="MNJ275" s="1"/>
      <c r="MNK275" s="1"/>
      <c r="MNL275" s="1"/>
      <c r="MNM275" s="1"/>
      <c r="MNN275" s="1"/>
      <c r="MNO275" s="1"/>
      <c r="MNP275" s="1"/>
      <c r="MNQ275" s="1"/>
      <c r="MNR275" s="1"/>
      <c r="MNS275" s="1"/>
      <c r="MNT275" s="1"/>
      <c r="MNU275" s="1"/>
      <c r="MNV275" s="1"/>
      <c r="MNW275" s="1"/>
      <c r="MNX275" s="1"/>
      <c r="MNY275" s="1"/>
      <c r="MNZ275" s="1"/>
      <c r="MOA275" s="1"/>
      <c r="MOB275" s="1"/>
      <c r="MOC275" s="1"/>
      <c r="MOD275" s="1"/>
      <c r="MOE275" s="1"/>
      <c r="MOF275" s="1"/>
      <c r="MOG275" s="1"/>
      <c r="MOH275" s="1"/>
      <c r="MOI275" s="1"/>
      <c r="MOJ275" s="1"/>
      <c r="MOK275" s="1"/>
      <c r="MOL275" s="1"/>
      <c r="MOM275" s="1"/>
      <c r="MON275" s="1"/>
      <c r="MOO275" s="1"/>
      <c r="MOP275" s="1"/>
      <c r="MOQ275" s="1"/>
      <c r="MOR275" s="1"/>
      <c r="MOS275" s="1"/>
      <c r="MOT275" s="1"/>
      <c r="MOU275" s="1"/>
      <c r="MOV275" s="1"/>
      <c r="MOW275" s="1"/>
      <c r="MOX275" s="1"/>
      <c r="MOY275" s="1"/>
      <c r="MOZ275" s="1"/>
      <c r="MPA275" s="1"/>
      <c r="MPB275" s="1"/>
      <c r="MPC275" s="1"/>
      <c r="MPD275" s="1"/>
      <c r="MPE275" s="1"/>
      <c r="MPF275" s="1"/>
      <c r="MPG275" s="1"/>
      <c r="MPH275" s="1"/>
      <c r="MPI275" s="1"/>
      <c r="MPJ275" s="1"/>
      <c r="MPK275" s="1"/>
      <c r="MPL275" s="1"/>
      <c r="MPM275" s="1"/>
      <c r="MPN275" s="1"/>
      <c r="MPO275" s="1"/>
      <c r="MPP275" s="1"/>
      <c r="MPQ275" s="1"/>
      <c r="MPR275" s="1"/>
      <c r="MPS275" s="1"/>
      <c r="MPT275" s="1"/>
      <c r="MPU275" s="1"/>
      <c r="MPV275" s="1"/>
      <c r="MPW275" s="1"/>
      <c r="MPX275" s="1"/>
      <c r="MPY275" s="1"/>
      <c r="MPZ275" s="1"/>
      <c r="MQA275" s="1"/>
      <c r="MQB275" s="1"/>
      <c r="MQC275" s="1"/>
      <c r="MQD275" s="1"/>
      <c r="MQE275" s="1"/>
      <c r="MQF275" s="1"/>
      <c r="MQG275" s="1"/>
      <c r="MQH275" s="1"/>
      <c r="MQI275" s="1"/>
      <c r="MQJ275" s="1"/>
      <c r="MQK275" s="1"/>
      <c r="MQL275" s="1"/>
      <c r="MQM275" s="1"/>
      <c r="MQN275" s="1"/>
      <c r="MQO275" s="1"/>
      <c r="MQP275" s="1"/>
      <c r="MQQ275" s="1"/>
      <c r="MQR275" s="1"/>
      <c r="MQS275" s="1"/>
      <c r="MQT275" s="1"/>
      <c r="MQU275" s="1"/>
      <c r="MQV275" s="1"/>
      <c r="MQW275" s="1"/>
      <c r="MQX275" s="1"/>
      <c r="MQY275" s="1"/>
      <c r="MQZ275" s="1"/>
      <c r="MRA275" s="1"/>
      <c r="MRB275" s="1"/>
      <c r="MRC275" s="1"/>
      <c r="MRD275" s="1"/>
      <c r="MRE275" s="1"/>
      <c r="MRF275" s="1"/>
      <c r="MRG275" s="1"/>
      <c r="MRH275" s="1"/>
      <c r="MRI275" s="1"/>
      <c r="MRJ275" s="1"/>
      <c r="MRK275" s="1"/>
      <c r="MRL275" s="1"/>
      <c r="MRM275" s="1"/>
      <c r="MRN275" s="1"/>
      <c r="MRO275" s="1"/>
      <c r="MRP275" s="1"/>
      <c r="MRQ275" s="1"/>
      <c r="MRR275" s="1"/>
      <c r="MRS275" s="1"/>
      <c r="MRT275" s="1"/>
      <c r="MRU275" s="1"/>
      <c r="MRV275" s="1"/>
      <c r="MRW275" s="1"/>
      <c r="MRX275" s="1"/>
      <c r="MRY275" s="1"/>
      <c r="MRZ275" s="1"/>
      <c r="MSA275" s="1"/>
      <c r="MSB275" s="1"/>
      <c r="MSC275" s="1"/>
      <c r="MSD275" s="1"/>
      <c r="MSE275" s="1"/>
      <c r="MSF275" s="1"/>
      <c r="MSG275" s="1"/>
      <c r="MSH275" s="1"/>
      <c r="MSI275" s="1"/>
      <c r="MSJ275" s="1"/>
      <c r="MSK275" s="1"/>
      <c r="MSL275" s="1"/>
      <c r="MSM275" s="1"/>
      <c r="MSN275" s="1"/>
      <c r="MSO275" s="1"/>
      <c r="MSP275" s="1"/>
      <c r="MSQ275" s="1"/>
      <c r="MSR275" s="1"/>
      <c r="MSS275" s="1"/>
      <c r="MST275" s="1"/>
      <c r="MSU275" s="1"/>
      <c r="MSV275" s="1"/>
      <c r="MSW275" s="1"/>
      <c r="MSX275" s="1"/>
      <c r="MSY275" s="1"/>
      <c r="MSZ275" s="1"/>
      <c r="MTA275" s="1"/>
      <c r="MTB275" s="1"/>
      <c r="MTC275" s="1"/>
      <c r="MTD275" s="1"/>
      <c r="MTE275" s="1"/>
      <c r="MTF275" s="1"/>
      <c r="MTG275" s="1"/>
      <c r="MTH275" s="1"/>
      <c r="MTI275" s="1"/>
      <c r="MTJ275" s="1"/>
      <c r="MTK275" s="1"/>
      <c r="MTL275" s="1"/>
      <c r="MTM275" s="1"/>
      <c r="MTN275" s="1"/>
      <c r="MTO275" s="1"/>
      <c r="MTP275" s="1"/>
      <c r="MTQ275" s="1"/>
      <c r="MTR275" s="1"/>
      <c r="MTS275" s="1"/>
      <c r="MTT275" s="1"/>
      <c r="MTU275" s="1"/>
      <c r="MTV275" s="1"/>
      <c r="MTW275" s="1"/>
      <c r="MTX275" s="1"/>
      <c r="MTY275" s="1"/>
      <c r="MTZ275" s="1"/>
      <c r="MUA275" s="1"/>
      <c r="MUB275" s="1"/>
      <c r="MUC275" s="1"/>
      <c r="MUD275" s="1"/>
      <c r="MUE275" s="1"/>
      <c r="MUF275" s="1"/>
      <c r="MUG275" s="1"/>
      <c r="MUH275" s="1"/>
      <c r="MUI275" s="1"/>
      <c r="MUJ275" s="1"/>
      <c r="MUK275" s="1"/>
      <c r="MUL275" s="1"/>
      <c r="MUM275" s="1"/>
      <c r="MUN275" s="1"/>
      <c r="MUO275" s="1"/>
      <c r="MUP275" s="1"/>
      <c r="MUQ275" s="1"/>
      <c r="MUR275" s="1"/>
      <c r="MUS275" s="1"/>
      <c r="MUT275" s="1"/>
      <c r="MUU275" s="1"/>
      <c r="MUV275" s="1"/>
      <c r="MUW275" s="1"/>
      <c r="MUX275" s="1"/>
      <c r="MUY275" s="1"/>
      <c r="MUZ275" s="1"/>
      <c r="MVA275" s="1"/>
      <c r="MVB275" s="1"/>
      <c r="MVC275" s="1"/>
      <c r="MVD275" s="1"/>
      <c r="MVE275" s="1"/>
      <c r="MVF275" s="1"/>
      <c r="MVG275" s="1"/>
      <c r="MVH275" s="1"/>
      <c r="MVI275" s="1"/>
      <c r="MVJ275" s="1"/>
      <c r="MVK275" s="1"/>
      <c r="MVL275" s="1"/>
      <c r="MVM275" s="1"/>
      <c r="MVN275" s="1"/>
      <c r="MVO275" s="1"/>
      <c r="MVP275" s="1"/>
      <c r="MVQ275" s="1"/>
      <c r="MVR275" s="1"/>
      <c r="MVS275" s="1"/>
      <c r="MVT275" s="1"/>
      <c r="MVU275" s="1"/>
      <c r="MVV275" s="1"/>
      <c r="MVW275" s="1"/>
      <c r="MVX275" s="1"/>
      <c r="MVY275" s="1"/>
      <c r="MVZ275" s="1"/>
      <c r="MWA275" s="1"/>
      <c r="MWB275" s="1"/>
      <c r="MWC275" s="1"/>
      <c r="MWD275" s="1"/>
      <c r="MWE275" s="1"/>
      <c r="MWF275" s="1"/>
      <c r="MWG275" s="1"/>
      <c r="MWH275" s="1"/>
      <c r="MWI275" s="1"/>
      <c r="MWJ275" s="1"/>
      <c r="MWK275" s="1"/>
      <c r="MWL275" s="1"/>
      <c r="MWM275" s="1"/>
      <c r="MWN275" s="1"/>
      <c r="MWO275" s="1"/>
      <c r="MWP275" s="1"/>
      <c r="MWQ275" s="1"/>
      <c r="MWR275" s="1"/>
      <c r="MWS275" s="1"/>
      <c r="MWT275" s="1"/>
      <c r="MWU275" s="1"/>
      <c r="MWV275" s="1"/>
      <c r="MWW275" s="1"/>
      <c r="MWX275" s="1"/>
      <c r="MWY275" s="1"/>
      <c r="MWZ275" s="1"/>
      <c r="MXA275" s="1"/>
      <c r="MXB275" s="1"/>
      <c r="MXC275" s="1"/>
      <c r="MXD275" s="1"/>
      <c r="MXE275" s="1"/>
      <c r="MXF275" s="1"/>
      <c r="MXG275" s="1"/>
      <c r="MXH275" s="1"/>
      <c r="MXI275" s="1"/>
      <c r="MXJ275" s="1"/>
      <c r="MXK275" s="1"/>
      <c r="MXL275" s="1"/>
      <c r="MXM275" s="1"/>
      <c r="MXN275" s="1"/>
      <c r="MXO275" s="1"/>
      <c r="MXP275" s="1"/>
      <c r="MXQ275" s="1"/>
      <c r="MXR275" s="1"/>
      <c r="MXS275" s="1"/>
      <c r="MXT275" s="1"/>
      <c r="MXU275" s="1"/>
      <c r="MXV275" s="1"/>
      <c r="MXW275" s="1"/>
      <c r="MXX275" s="1"/>
      <c r="MXY275" s="1"/>
      <c r="MXZ275" s="1"/>
      <c r="MYA275" s="1"/>
      <c r="MYB275" s="1"/>
      <c r="MYC275" s="1"/>
      <c r="MYD275" s="1"/>
      <c r="MYE275" s="1"/>
      <c r="MYF275" s="1"/>
      <c r="MYG275" s="1"/>
      <c r="MYH275" s="1"/>
      <c r="MYI275" s="1"/>
      <c r="MYJ275" s="1"/>
      <c r="MYK275" s="1"/>
      <c r="MYL275" s="1"/>
      <c r="MYM275" s="1"/>
      <c r="MYN275" s="1"/>
      <c r="MYO275" s="1"/>
      <c r="MYP275" s="1"/>
      <c r="MYQ275" s="1"/>
      <c r="MYR275" s="1"/>
      <c r="MYS275" s="1"/>
      <c r="MYT275" s="1"/>
      <c r="MYU275" s="1"/>
      <c r="MYV275" s="1"/>
      <c r="MYW275" s="1"/>
      <c r="MYX275" s="1"/>
      <c r="MYY275" s="1"/>
      <c r="MYZ275" s="1"/>
      <c r="MZA275" s="1"/>
      <c r="MZB275" s="1"/>
      <c r="MZC275" s="1"/>
      <c r="MZD275" s="1"/>
      <c r="MZE275" s="1"/>
      <c r="MZF275" s="1"/>
      <c r="MZG275" s="1"/>
      <c r="MZH275" s="1"/>
      <c r="MZI275" s="1"/>
      <c r="MZJ275" s="1"/>
      <c r="MZK275" s="1"/>
      <c r="MZL275" s="1"/>
      <c r="MZM275" s="1"/>
      <c r="MZN275" s="1"/>
      <c r="MZO275" s="1"/>
      <c r="MZP275" s="1"/>
      <c r="MZQ275" s="1"/>
      <c r="MZR275" s="1"/>
      <c r="MZS275" s="1"/>
      <c r="MZT275" s="1"/>
      <c r="MZU275" s="1"/>
      <c r="MZV275" s="1"/>
      <c r="MZW275" s="1"/>
      <c r="MZX275" s="1"/>
      <c r="MZY275" s="1"/>
      <c r="MZZ275" s="1"/>
      <c r="NAA275" s="1"/>
      <c r="NAB275" s="1"/>
      <c r="NAC275" s="1"/>
      <c r="NAD275" s="1"/>
      <c r="NAE275" s="1"/>
      <c r="NAF275" s="1"/>
      <c r="NAG275" s="1"/>
      <c r="NAH275" s="1"/>
      <c r="NAI275" s="1"/>
      <c r="NAJ275" s="1"/>
      <c r="NAK275" s="1"/>
      <c r="NAL275" s="1"/>
      <c r="NAM275" s="1"/>
      <c r="NAN275" s="1"/>
      <c r="NAO275" s="1"/>
      <c r="NAP275" s="1"/>
      <c r="NAQ275" s="1"/>
      <c r="NAR275" s="1"/>
      <c r="NAS275" s="1"/>
      <c r="NAT275" s="1"/>
      <c r="NAU275" s="1"/>
      <c r="NAV275" s="1"/>
      <c r="NAW275" s="1"/>
      <c r="NAX275" s="1"/>
      <c r="NAY275" s="1"/>
      <c r="NAZ275" s="1"/>
      <c r="NBA275" s="1"/>
      <c r="NBB275" s="1"/>
      <c r="NBC275" s="1"/>
      <c r="NBD275" s="1"/>
      <c r="NBE275" s="1"/>
      <c r="NBF275" s="1"/>
      <c r="NBG275" s="1"/>
      <c r="NBH275" s="1"/>
      <c r="NBI275" s="1"/>
      <c r="NBJ275" s="1"/>
      <c r="NBK275" s="1"/>
      <c r="NBL275" s="1"/>
      <c r="NBM275" s="1"/>
      <c r="NBN275" s="1"/>
      <c r="NBO275" s="1"/>
      <c r="NBP275" s="1"/>
      <c r="NBQ275" s="1"/>
      <c r="NBR275" s="1"/>
      <c r="NBS275" s="1"/>
      <c r="NBT275" s="1"/>
      <c r="NBU275" s="1"/>
      <c r="NBV275" s="1"/>
      <c r="NBW275" s="1"/>
      <c r="NBX275" s="1"/>
      <c r="NBY275" s="1"/>
      <c r="NBZ275" s="1"/>
      <c r="NCA275" s="1"/>
      <c r="NCB275" s="1"/>
      <c r="NCC275" s="1"/>
      <c r="NCD275" s="1"/>
      <c r="NCE275" s="1"/>
      <c r="NCF275" s="1"/>
      <c r="NCG275" s="1"/>
      <c r="NCH275" s="1"/>
      <c r="NCI275" s="1"/>
      <c r="NCJ275" s="1"/>
      <c r="NCK275" s="1"/>
      <c r="NCL275" s="1"/>
      <c r="NCM275" s="1"/>
      <c r="NCN275" s="1"/>
      <c r="NCO275" s="1"/>
      <c r="NCP275" s="1"/>
      <c r="NCQ275" s="1"/>
      <c r="NCR275" s="1"/>
      <c r="NCS275" s="1"/>
      <c r="NCT275" s="1"/>
      <c r="NCU275" s="1"/>
      <c r="NCV275" s="1"/>
      <c r="NCW275" s="1"/>
      <c r="NCX275" s="1"/>
      <c r="NCY275" s="1"/>
      <c r="NCZ275" s="1"/>
      <c r="NDA275" s="1"/>
      <c r="NDB275" s="1"/>
      <c r="NDC275" s="1"/>
      <c r="NDD275" s="1"/>
      <c r="NDE275" s="1"/>
      <c r="NDF275" s="1"/>
      <c r="NDG275" s="1"/>
      <c r="NDH275" s="1"/>
      <c r="NDI275" s="1"/>
      <c r="NDJ275" s="1"/>
      <c r="NDK275" s="1"/>
      <c r="NDL275" s="1"/>
      <c r="NDM275" s="1"/>
      <c r="NDN275" s="1"/>
      <c r="NDO275" s="1"/>
      <c r="NDP275" s="1"/>
      <c r="NDQ275" s="1"/>
      <c r="NDR275" s="1"/>
      <c r="NDS275" s="1"/>
      <c r="NDT275" s="1"/>
      <c r="NDU275" s="1"/>
      <c r="NDV275" s="1"/>
      <c r="NDW275" s="1"/>
      <c r="NDX275" s="1"/>
      <c r="NDY275" s="1"/>
      <c r="NDZ275" s="1"/>
      <c r="NEA275" s="1"/>
      <c r="NEB275" s="1"/>
      <c r="NEC275" s="1"/>
      <c r="NED275" s="1"/>
      <c r="NEE275" s="1"/>
      <c r="NEF275" s="1"/>
      <c r="NEG275" s="1"/>
      <c r="NEH275" s="1"/>
      <c r="NEI275" s="1"/>
      <c r="NEJ275" s="1"/>
      <c r="NEK275" s="1"/>
      <c r="NEL275" s="1"/>
      <c r="NEM275" s="1"/>
      <c r="NEN275" s="1"/>
      <c r="NEO275" s="1"/>
      <c r="NEP275" s="1"/>
      <c r="NEQ275" s="1"/>
      <c r="NER275" s="1"/>
      <c r="NES275" s="1"/>
      <c r="NET275" s="1"/>
      <c r="NEU275" s="1"/>
      <c r="NEV275" s="1"/>
      <c r="NEW275" s="1"/>
      <c r="NEX275" s="1"/>
      <c r="NEY275" s="1"/>
      <c r="NEZ275" s="1"/>
      <c r="NFA275" s="1"/>
      <c r="NFB275" s="1"/>
      <c r="NFC275" s="1"/>
      <c r="NFD275" s="1"/>
      <c r="NFE275" s="1"/>
      <c r="NFF275" s="1"/>
      <c r="NFG275" s="1"/>
      <c r="NFH275" s="1"/>
      <c r="NFI275" s="1"/>
      <c r="NFJ275" s="1"/>
      <c r="NFK275" s="1"/>
      <c r="NFL275" s="1"/>
      <c r="NFM275" s="1"/>
      <c r="NFN275" s="1"/>
      <c r="NFO275" s="1"/>
      <c r="NFP275" s="1"/>
      <c r="NFQ275" s="1"/>
      <c r="NFR275" s="1"/>
      <c r="NFS275" s="1"/>
      <c r="NFT275" s="1"/>
      <c r="NFU275" s="1"/>
      <c r="NFV275" s="1"/>
      <c r="NFW275" s="1"/>
      <c r="NFX275" s="1"/>
      <c r="NFY275" s="1"/>
      <c r="NFZ275" s="1"/>
      <c r="NGA275" s="1"/>
      <c r="NGB275" s="1"/>
      <c r="NGC275" s="1"/>
      <c r="NGD275" s="1"/>
      <c r="NGE275" s="1"/>
      <c r="NGF275" s="1"/>
      <c r="NGG275" s="1"/>
      <c r="NGH275" s="1"/>
      <c r="NGI275" s="1"/>
      <c r="NGJ275" s="1"/>
      <c r="NGK275" s="1"/>
      <c r="NGL275" s="1"/>
      <c r="NGM275" s="1"/>
      <c r="NGN275" s="1"/>
      <c r="NGO275" s="1"/>
      <c r="NGP275" s="1"/>
      <c r="NGQ275" s="1"/>
      <c r="NGR275" s="1"/>
      <c r="NGS275" s="1"/>
      <c r="NGT275" s="1"/>
      <c r="NGU275" s="1"/>
      <c r="NGV275" s="1"/>
      <c r="NGW275" s="1"/>
      <c r="NGX275" s="1"/>
      <c r="NGY275" s="1"/>
      <c r="NGZ275" s="1"/>
      <c r="NHA275" s="1"/>
      <c r="NHB275" s="1"/>
      <c r="NHC275" s="1"/>
      <c r="NHD275" s="1"/>
      <c r="NHE275" s="1"/>
      <c r="NHF275" s="1"/>
      <c r="NHG275" s="1"/>
      <c r="NHH275" s="1"/>
      <c r="NHI275" s="1"/>
      <c r="NHJ275" s="1"/>
      <c r="NHK275" s="1"/>
      <c r="NHL275" s="1"/>
      <c r="NHM275" s="1"/>
      <c r="NHN275" s="1"/>
      <c r="NHO275" s="1"/>
      <c r="NHP275" s="1"/>
      <c r="NHQ275" s="1"/>
      <c r="NHR275" s="1"/>
      <c r="NHS275" s="1"/>
      <c r="NHT275" s="1"/>
      <c r="NHU275" s="1"/>
      <c r="NHV275" s="1"/>
      <c r="NHW275" s="1"/>
      <c r="NHX275" s="1"/>
      <c r="NHY275" s="1"/>
      <c r="NHZ275" s="1"/>
      <c r="NIA275" s="1"/>
      <c r="NIB275" s="1"/>
      <c r="NIC275" s="1"/>
      <c r="NID275" s="1"/>
      <c r="NIE275" s="1"/>
      <c r="NIF275" s="1"/>
      <c r="NIG275" s="1"/>
      <c r="NIH275" s="1"/>
      <c r="NII275" s="1"/>
      <c r="NIJ275" s="1"/>
      <c r="NIK275" s="1"/>
      <c r="NIL275" s="1"/>
      <c r="NIM275" s="1"/>
      <c r="NIN275" s="1"/>
      <c r="NIO275" s="1"/>
      <c r="NIP275" s="1"/>
      <c r="NIQ275" s="1"/>
      <c r="NIR275" s="1"/>
      <c r="NIS275" s="1"/>
      <c r="NIT275" s="1"/>
      <c r="NIU275" s="1"/>
      <c r="NIV275" s="1"/>
      <c r="NIW275" s="1"/>
      <c r="NIX275" s="1"/>
      <c r="NIY275" s="1"/>
      <c r="NIZ275" s="1"/>
      <c r="NJA275" s="1"/>
      <c r="NJB275" s="1"/>
      <c r="NJC275" s="1"/>
      <c r="NJD275" s="1"/>
      <c r="NJE275" s="1"/>
      <c r="NJF275" s="1"/>
      <c r="NJG275" s="1"/>
      <c r="NJH275" s="1"/>
      <c r="NJI275" s="1"/>
      <c r="NJJ275" s="1"/>
      <c r="NJK275" s="1"/>
      <c r="NJL275" s="1"/>
      <c r="NJM275" s="1"/>
      <c r="NJN275" s="1"/>
      <c r="NJO275" s="1"/>
      <c r="NJP275" s="1"/>
      <c r="NJQ275" s="1"/>
      <c r="NJR275" s="1"/>
      <c r="NJS275" s="1"/>
      <c r="NJT275" s="1"/>
      <c r="NJU275" s="1"/>
      <c r="NJV275" s="1"/>
      <c r="NJW275" s="1"/>
      <c r="NJX275" s="1"/>
      <c r="NJY275" s="1"/>
      <c r="NJZ275" s="1"/>
      <c r="NKA275" s="1"/>
      <c r="NKB275" s="1"/>
      <c r="NKC275" s="1"/>
      <c r="NKD275" s="1"/>
      <c r="NKE275" s="1"/>
      <c r="NKF275" s="1"/>
      <c r="NKG275" s="1"/>
      <c r="NKH275" s="1"/>
      <c r="NKI275" s="1"/>
      <c r="NKJ275" s="1"/>
      <c r="NKK275" s="1"/>
      <c r="NKL275" s="1"/>
      <c r="NKM275" s="1"/>
      <c r="NKN275" s="1"/>
      <c r="NKO275" s="1"/>
      <c r="NKP275" s="1"/>
      <c r="NKQ275" s="1"/>
      <c r="NKR275" s="1"/>
      <c r="NKS275" s="1"/>
      <c r="NKT275" s="1"/>
      <c r="NKU275" s="1"/>
      <c r="NKV275" s="1"/>
      <c r="NKW275" s="1"/>
      <c r="NKX275" s="1"/>
      <c r="NKY275" s="1"/>
      <c r="NKZ275" s="1"/>
      <c r="NLA275" s="1"/>
      <c r="NLB275" s="1"/>
      <c r="NLC275" s="1"/>
      <c r="NLD275" s="1"/>
      <c r="NLE275" s="1"/>
      <c r="NLF275" s="1"/>
      <c r="NLG275" s="1"/>
      <c r="NLH275" s="1"/>
      <c r="NLI275" s="1"/>
      <c r="NLJ275" s="1"/>
      <c r="NLK275" s="1"/>
      <c r="NLL275" s="1"/>
      <c r="NLM275" s="1"/>
      <c r="NLN275" s="1"/>
      <c r="NLO275" s="1"/>
      <c r="NLP275" s="1"/>
      <c r="NLQ275" s="1"/>
      <c r="NLR275" s="1"/>
      <c r="NLS275" s="1"/>
      <c r="NLT275" s="1"/>
      <c r="NLU275" s="1"/>
      <c r="NLV275" s="1"/>
      <c r="NLW275" s="1"/>
      <c r="NLX275" s="1"/>
      <c r="NLY275" s="1"/>
      <c r="NLZ275" s="1"/>
      <c r="NMA275" s="1"/>
      <c r="NMB275" s="1"/>
      <c r="NMC275" s="1"/>
      <c r="NMD275" s="1"/>
      <c r="NME275" s="1"/>
      <c r="NMF275" s="1"/>
      <c r="NMG275" s="1"/>
      <c r="NMH275" s="1"/>
      <c r="NMI275" s="1"/>
      <c r="NMJ275" s="1"/>
      <c r="NMK275" s="1"/>
      <c r="NML275" s="1"/>
      <c r="NMM275" s="1"/>
      <c r="NMN275" s="1"/>
      <c r="NMO275" s="1"/>
      <c r="NMP275" s="1"/>
      <c r="NMQ275" s="1"/>
      <c r="NMR275" s="1"/>
      <c r="NMS275" s="1"/>
      <c r="NMT275" s="1"/>
      <c r="NMU275" s="1"/>
      <c r="NMV275" s="1"/>
      <c r="NMW275" s="1"/>
      <c r="NMX275" s="1"/>
      <c r="NMY275" s="1"/>
      <c r="NMZ275" s="1"/>
      <c r="NNA275" s="1"/>
      <c r="NNB275" s="1"/>
      <c r="NNC275" s="1"/>
      <c r="NND275" s="1"/>
      <c r="NNE275" s="1"/>
      <c r="NNF275" s="1"/>
      <c r="NNG275" s="1"/>
      <c r="NNH275" s="1"/>
      <c r="NNI275" s="1"/>
      <c r="NNJ275" s="1"/>
      <c r="NNK275" s="1"/>
      <c r="NNL275" s="1"/>
      <c r="NNM275" s="1"/>
      <c r="NNN275" s="1"/>
      <c r="NNO275" s="1"/>
      <c r="NNP275" s="1"/>
      <c r="NNQ275" s="1"/>
      <c r="NNR275" s="1"/>
      <c r="NNS275" s="1"/>
      <c r="NNT275" s="1"/>
      <c r="NNU275" s="1"/>
      <c r="NNV275" s="1"/>
      <c r="NNW275" s="1"/>
      <c r="NNX275" s="1"/>
      <c r="NNY275" s="1"/>
      <c r="NNZ275" s="1"/>
      <c r="NOA275" s="1"/>
      <c r="NOB275" s="1"/>
      <c r="NOC275" s="1"/>
      <c r="NOD275" s="1"/>
      <c r="NOE275" s="1"/>
      <c r="NOF275" s="1"/>
      <c r="NOG275" s="1"/>
      <c r="NOH275" s="1"/>
      <c r="NOI275" s="1"/>
      <c r="NOJ275" s="1"/>
      <c r="NOK275" s="1"/>
      <c r="NOL275" s="1"/>
      <c r="NOM275" s="1"/>
      <c r="NON275" s="1"/>
      <c r="NOO275" s="1"/>
      <c r="NOP275" s="1"/>
      <c r="NOQ275" s="1"/>
      <c r="NOR275" s="1"/>
      <c r="NOS275" s="1"/>
      <c r="NOT275" s="1"/>
      <c r="NOU275" s="1"/>
      <c r="NOV275" s="1"/>
      <c r="NOW275" s="1"/>
      <c r="NOX275" s="1"/>
      <c r="NOY275" s="1"/>
      <c r="NOZ275" s="1"/>
      <c r="NPA275" s="1"/>
      <c r="NPB275" s="1"/>
      <c r="NPC275" s="1"/>
      <c r="NPD275" s="1"/>
      <c r="NPE275" s="1"/>
      <c r="NPF275" s="1"/>
      <c r="NPG275" s="1"/>
      <c r="NPH275" s="1"/>
      <c r="NPI275" s="1"/>
      <c r="NPJ275" s="1"/>
      <c r="NPK275" s="1"/>
      <c r="NPL275" s="1"/>
      <c r="NPM275" s="1"/>
      <c r="NPN275" s="1"/>
      <c r="NPO275" s="1"/>
      <c r="NPP275" s="1"/>
      <c r="NPQ275" s="1"/>
      <c r="NPR275" s="1"/>
      <c r="NPS275" s="1"/>
      <c r="NPT275" s="1"/>
      <c r="NPU275" s="1"/>
      <c r="NPV275" s="1"/>
      <c r="NPW275" s="1"/>
      <c r="NPX275" s="1"/>
      <c r="NPY275" s="1"/>
      <c r="NPZ275" s="1"/>
      <c r="NQA275" s="1"/>
      <c r="NQB275" s="1"/>
      <c r="NQC275" s="1"/>
      <c r="NQD275" s="1"/>
      <c r="NQE275" s="1"/>
      <c r="NQF275" s="1"/>
      <c r="NQG275" s="1"/>
      <c r="NQH275" s="1"/>
      <c r="NQI275" s="1"/>
      <c r="NQJ275" s="1"/>
      <c r="NQK275" s="1"/>
      <c r="NQL275" s="1"/>
      <c r="NQM275" s="1"/>
      <c r="NQN275" s="1"/>
      <c r="NQO275" s="1"/>
      <c r="NQP275" s="1"/>
      <c r="NQQ275" s="1"/>
      <c r="NQR275" s="1"/>
      <c r="NQS275" s="1"/>
      <c r="NQT275" s="1"/>
      <c r="NQU275" s="1"/>
      <c r="NQV275" s="1"/>
      <c r="NQW275" s="1"/>
      <c r="NQX275" s="1"/>
      <c r="NQY275" s="1"/>
      <c r="NQZ275" s="1"/>
      <c r="NRA275" s="1"/>
      <c r="NRB275" s="1"/>
      <c r="NRC275" s="1"/>
      <c r="NRD275" s="1"/>
      <c r="NRE275" s="1"/>
      <c r="NRF275" s="1"/>
      <c r="NRG275" s="1"/>
      <c r="NRH275" s="1"/>
      <c r="NRI275" s="1"/>
      <c r="NRJ275" s="1"/>
      <c r="NRK275" s="1"/>
      <c r="NRL275" s="1"/>
      <c r="NRM275" s="1"/>
      <c r="NRN275" s="1"/>
      <c r="NRO275" s="1"/>
      <c r="NRP275" s="1"/>
      <c r="NRQ275" s="1"/>
      <c r="NRR275" s="1"/>
      <c r="NRS275" s="1"/>
      <c r="NRT275" s="1"/>
      <c r="NRU275" s="1"/>
      <c r="NRV275" s="1"/>
      <c r="NRW275" s="1"/>
      <c r="NRX275" s="1"/>
      <c r="NRY275" s="1"/>
      <c r="NRZ275" s="1"/>
      <c r="NSA275" s="1"/>
      <c r="NSB275" s="1"/>
      <c r="NSC275" s="1"/>
      <c r="NSD275" s="1"/>
      <c r="NSE275" s="1"/>
      <c r="NSF275" s="1"/>
      <c r="NSG275" s="1"/>
      <c r="NSH275" s="1"/>
      <c r="NSI275" s="1"/>
      <c r="NSJ275" s="1"/>
      <c r="NSK275" s="1"/>
      <c r="NSL275" s="1"/>
      <c r="NSM275" s="1"/>
      <c r="NSN275" s="1"/>
      <c r="NSO275" s="1"/>
      <c r="NSP275" s="1"/>
      <c r="NSQ275" s="1"/>
      <c r="NSR275" s="1"/>
      <c r="NSS275" s="1"/>
      <c r="NST275" s="1"/>
      <c r="NSU275" s="1"/>
      <c r="NSV275" s="1"/>
      <c r="NSW275" s="1"/>
      <c r="NSX275" s="1"/>
      <c r="NSY275" s="1"/>
      <c r="NSZ275" s="1"/>
      <c r="NTA275" s="1"/>
      <c r="NTB275" s="1"/>
      <c r="NTC275" s="1"/>
      <c r="NTD275" s="1"/>
      <c r="NTE275" s="1"/>
      <c r="NTF275" s="1"/>
      <c r="NTG275" s="1"/>
      <c r="NTH275" s="1"/>
      <c r="NTI275" s="1"/>
      <c r="NTJ275" s="1"/>
      <c r="NTK275" s="1"/>
      <c r="NTL275" s="1"/>
      <c r="NTM275" s="1"/>
      <c r="NTN275" s="1"/>
      <c r="NTO275" s="1"/>
      <c r="NTP275" s="1"/>
      <c r="NTQ275" s="1"/>
      <c r="NTR275" s="1"/>
      <c r="NTS275" s="1"/>
      <c r="NTT275" s="1"/>
      <c r="NTU275" s="1"/>
      <c r="NTV275" s="1"/>
      <c r="NTW275" s="1"/>
      <c r="NTX275" s="1"/>
      <c r="NTY275" s="1"/>
      <c r="NTZ275" s="1"/>
      <c r="NUA275" s="1"/>
      <c r="NUB275" s="1"/>
      <c r="NUC275" s="1"/>
      <c r="NUD275" s="1"/>
      <c r="NUE275" s="1"/>
      <c r="NUF275" s="1"/>
      <c r="NUG275" s="1"/>
      <c r="NUH275" s="1"/>
      <c r="NUI275" s="1"/>
      <c r="NUJ275" s="1"/>
      <c r="NUK275" s="1"/>
      <c r="NUL275" s="1"/>
      <c r="NUM275" s="1"/>
      <c r="NUN275" s="1"/>
      <c r="NUO275" s="1"/>
      <c r="NUP275" s="1"/>
      <c r="NUQ275" s="1"/>
      <c r="NUR275" s="1"/>
      <c r="NUS275" s="1"/>
      <c r="NUT275" s="1"/>
      <c r="NUU275" s="1"/>
      <c r="NUV275" s="1"/>
      <c r="NUW275" s="1"/>
      <c r="NUX275" s="1"/>
      <c r="NUY275" s="1"/>
      <c r="NUZ275" s="1"/>
      <c r="NVA275" s="1"/>
      <c r="NVB275" s="1"/>
      <c r="NVC275" s="1"/>
      <c r="NVD275" s="1"/>
      <c r="NVE275" s="1"/>
      <c r="NVF275" s="1"/>
      <c r="NVG275" s="1"/>
      <c r="NVH275" s="1"/>
      <c r="NVI275" s="1"/>
      <c r="NVJ275" s="1"/>
      <c r="NVK275" s="1"/>
      <c r="NVL275" s="1"/>
      <c r="NVM275" s="1"/>
      <c r="NVN275" s="1"/>
      <c r="NVO275" s="1"/>
      <c r="NVP275" s="1"/>
      <c r="NVQ275" s="1"/>
      <c r="NVR275" s="1"/>
      <c r="NVS275" s="1"/>
      <c r="NVT275" s="1"/>
      <c r="NVU275" s="1"/>
      <c r="NVV275" s="1"/>
      <c r="NVW275" s="1"/>
      <c r="NVX275" s="1"/>
      <c r="NVY275" s="1"/>
      <c r="NVZ275" s="1"/>
      <c r="NWA275" s="1"/>
      <c r="NWB275" s="1"/>
      <c r="NWC275" s="1"/>
      <c r="NWD275" s="1"/>
      <c r="NWE275" s="1"/>
      <c r="NWF275" s="1"/>
      <c r="NWG275" s="1"/>
      <c r="NWH275" s="1"/>
      <c r="NWI275" s="1"/>
      <c r="NWJ275" s="1"/>
      <c r="NWK275" s="1"/>
      <c r="NWL275" s="1"/>
      <c r="NWM275" s="1"/>
      <c r="NWN275" s="1"/>
      <c r="NWO275" s="1"/>
      <c r="NWP275" s="1"/>
      <c r="NWQ275" s="1"/>
      <c r="NWR275" s="1"/>
      <c r="NWS275" s="1"/>
      <c r="NWT275" s="1"/>
      <c r="NWU275" s="1"/>
      <c r="NWV275" s="1"/>
      <c r="NWW275" s="1"/>
      <c r="NWX275" s="1"/>
      <c r="NWY275" s="1"/>
      <c r="NWZ275" s="1"/>
      <c r="NXA275" s="1"/>
      <c r="NXB275" s="1"/>
      <c r="NXC275" s="1"/>
      <c r="NXD275" s="1"/>
      <c r="NXE275" s="1"/>
      <c r="NXF275" s="1"/>
      <c r="NXG275" s="1"/>
      <c r="NXH275" s="1"/>
      <c r="NXI275" s="1"/>
      <c r="NXJ275" s="1"/>
      <c r="NXK275" s="1"/>
      <c r="NXL275" s="1"/>
      <c r="NXM275" s="1"/>
      <c r="NXN275" s="1"/>
      <c r="NXO275" s="1"/>
      <c r="NXP275" s="1"/>
      <c r="NXQ275" s="1"/>
      <c r="NXR275" s="1"/>
      <c r="NXS275" s="1"/>
      <c r="NXT275" s="1"/>
      <c r="NXU275" s="1"/>
      <c r="NXV275" s="1"/>
      <c r="NXW275" s="1"/>
      <c r="NXX275" s="1"/>
      <c r="NXY275" s="1"/>
      <c r="NXZ275" s="1"/>
      <c r="NYA275" s="1"/>
      <c r="NYB275" s="1"/>
      <c r="NYC275" s="1"/>
      <c r="NYD275" s="1"/>
      <c r="NYE275" s="1"/>
      <c r="NYF275" s="1"/>
      <c r="NYG275" s="1"/>
      <c r="NYH275" s="1"/>
      <c r="NYI275" s="1"/>
      <c r="NYJ275" s="1"/>
      <c r="NYK275" s="1"/>
      <c r="NYL275" s="1"/>
      <c r="NYM275" s="1"/>
      <c r="NYN275" s="1"/>
      <c r="NYO275" s="1"/>
      <c r="NYP275" s="1"/>
      <c r="NYQ275" s="1"/>
      <c r="NYR275" s="1"/>
      <c r="NYS275" s="1"/>
      <c r="NYT275" s="1"/>
      <c r="NYU275" s="1"/>
      <c r="NYV275" s="1"/>
      <c r="NYW275" s="1"/>
      <c r="NYX275" s="1"/>
      <c r="NYY275" s="1"/>
      <c r="NYZ275" s="1"/>
      <c r="NZA275" s="1"/>
      <c r="NZB275" s="1"/>
      <c r="NZC275" s="1"/>
      <c r="NZD275" s="1"/>
      <c r="NZE275" s="1"/>
      <c r="NZF275" s="1"/>
      <c r="NZG275" s="1"/>
      <c r="NZH275" s="1"/>
      <c r="NZI275" s="1"/>
      <c r="NZJ275" s="1"/>
      <c r="NZK275" s="1"/>
      <c r="NZL275" s="1"/>
      <c r="NZM275" s="1"/>
      <c r="NZN275" s="1"/>
      <c r="NZO275" s="1"/>
      <c r="NZP275" s="1"/>
      <c r="NZQ275" s="1"/>
      <c r="NZR275" s="1"/>
      <c r="NZS275" s="1"/>
      <c r="NZT275" s="1"/>
      <c r="NZU275" s="1"/>
      <c r="NZV275" s="1"/>
      <c r="NZW275" s="1"/>
      <c r="NZX275" s="1"/>
      <c r="NZY275" s="1"/>
      <c r="NZZ275" s="1"/>
      <c r="OAA275" s="1"/>
      <c r="OAB275" s="1"/>
      <c r="OAC275" s="1"/>
      <c r="OAD275" s="1"/>
      <c r="OAE275" s="1"/>
      <c r="OAF275" s="1"/>
      <c r="OAG275" s="1"/>
      <c r="OAH275" s="1"/>
      <c r="OAI275" s="1"/>
      <c r="OAJ275" s="1"/>
      <c r="OAK275" s="1"/>
      <c r="OAL275" s="1"/>
      <c r="OAM275" s="1"/>
      <c r="OAN275" s="1"/>
      <c r="OAO275" s="1"/>
      <c r="OAP275" s="1"/>
      <c r="OAQ275" s="1"/>
      <c r="OAR275" s="1"/>
      <c r="OAS275" s="1"/>
      <c r="OAT275" s="1"/>
      <c r="OAU275" s="1"/>
      <c r="OAV275" s="1"/>
      <c r="OAW275" s="1"/>
      <c r="OAX275" s="1"/>
      <c r="OAY275" s="1"/>
      <c r="OAZ275" s="1"/>
      <c r="OBA275" s="1"/>
      <c r="OBB275" s="1"/>
      <c r="OBC275" s="1"/>
      <c r="OBD275" s="1"/>
      <c r="OBE275" s="1"/>
      <c r="OBF275" s="1"/>
      <c r="OBG275" s="1"/>
      <c r="OBH275" s="1"/>
      <c r="OBI275" s="1"/>
      <c r="OBJ275" s="1"/>
      <c r="OBK275" s="1"/>
      <c r="OBL275" s="1"/>
      <c r="OBM275" s="1"/>
      <c r="OBN275" s="1"/>
      <c r="OBO275" s="1"/>
      <c r="OBP275" s="1"/>
      <c r="OBQ275" s="1"/>
      <c r="OBR275" s="1"/>
      <c r="OBS275" s="1"/>
      <c r="OBT275" s="1"/>
      <c r="OBU275" s="1"/>
      <c r="OBV275" s="1"/>
      <c r="OBW275" s="1"/>
      <c r="OBX275" s="1"/>
      <c r="OBY275" s="1"/>
      <c r="OBZ275" s="1"/>
      <c r="OCA275" s="1"/>
      <c r="OCB275" s="1"/>
      <c r="OCC275" s="1"/>
      <c r="OCD275" s="1"/>
      <c r="OCE275" s="1"/>
      <c r="OCF275" s="1"/>
      <c r="OCG275" s="1"/>
      <c r="OCH275" s="1"/>
      <c r="OCI275" s="1"/>
      <c r="OCJ275" s="1"/>
      <c r="OCK275" s="1"/>
      <c r="OCL275" s="1"/>
      <c r="OCM275" s="1"/>
      <c r="OCN275" s="1"/>
      <c r="OCO275" s="1"/>
      <c r="OCP275" s="1"/>
      <c r="OCQ275" s="1"/>
      <c r="OCR275" s="1"/>
      <c r="OCS275" s="1"/>
      <c r="OCT275" s="1"/>
      <c r="OCU275" s="1"/>
      <c r="OCV275" s="1"/>
      <c r="OCW275" s="1"/>
      <c r="OCX275" s="1"/>
      <c r="OCY275" s="1"/>
      <c r="OCZ275" s="1"/>
      <c r="ODA275" s="1"/>
      <c r="ODB275" s="1"/>
      <c r="ODC275" s="1"/>
      <c r="ODD275" s="1"/>
      <c r="ODE275" s="1"/>
      <c r="ODF275" s="1"/>
      <c r="ODG275" s="1"/>
      <c r="ODH275" s="1"/>
      <c r="ODI275" s="1"/>
      <c r="ODJ275" s="1"/>
      <c r="ODK275" s="1"/>
      <c r="ODL275" s="1"/>
      <c r="ODM275" s="1"/>
      <c r="ODN275" s="1"/>
      <c r="ODO275" s="1"/>
      <c r="ODP275" s="1"/>
      <c r="ODQ275" s="1"/>
      <c r="ODR275" s="1"/>
      <c r="ODS275" s="1"/>
      <c r="ODT275" s="1"/>
      <c r="ODU275" s="1"/>
      <c r="ODV275" s="1"/>
      <c r="ODW275" s="1"/>
      <c r="ODX275" s="1"/>
      <c r="ODY275" s="1"/>
      <c r="ODZ275" s="1"/>
      <c r="OEA275" s="1"/>
      <c r="OEB275" s="1"/>
      <c r="OEC275" s="1"/>
      <c r="OED275" s="1"/>
      <c r="OEE275" s="1"/>
      <c r="OEF275" s="1"/>
      <c r="OEG275" s="1"/>
      <c r="OEH275" s="1"/>
      <c r="OEI275" s="1"/>
      <c r="OEJ275" s="1"/>
      <c r="OEK275" s="1"/>
      <c r="OEL275" s="1"/>
      <c r="OEM275" s="1"/>
      <c r="OEN275" s="1"/>
      <c r="OEO275" s="1"/>
      <c r="OEP275" s="1"/>
      <c r="OEQ275" s="1"/>
      <c r="OER275" s="1"/>
      <c r="OES275" s="1"/>
      <c r="OET275" s="1"/>
      <c r="OEU275" s="1"/>
      <c r="OEV275" s="1"/>
      <c r="OEW275" s="1"/>
      <c r="OEX275" s="1"/>
      <c r="OEY275" s="1"/>
      <c r="OEZ275" s="1"/>
      <c r="OFA275" s="1"/>
      <c r="OFB275" s="1"/>
      <c r="OFC275" s="1"/>
      <c r="OFD275" s="1"/>
      <c r="OFE275" s="1"/>
      <c r="OFF275" s="1"/>
      <c r="OFG275" s="1"/>
      <c r="OFH275" s="1"/>
      <c r="OFI275" s="1"/>
      <c r="OFJ275" s="1"/>
      <c r="OFK275" s="1"/>
      <c r="OFL275" s="1"/>
      <c r="OFM275" s="1"/>
      <c r="OFN275" s="1"/>
      <c r="OFO275" s="1"/>
      <c r="OFP275" s="1"/>
      <c r="OFQ275" s="1"/>
      <c r="OFR275" s="1"/>
      <c r="OFS275" s="1"/>
      <c r="OFT275" s="1"/>
      <c r="OFU275" s="1"/>
      <c r="OFV275" s="1"/>
      <c r="OFW275" s="1"/>
      <c r="OFX275" s="1"/>
      <c r="OFY275" s="1"/>
      <c r="OFZ275" s="1"/>
      <c r="OGA275" s="1"/>
      <c r="OGB275" s="1"/>
      <c r="OGC275" s="1"/>
      <c r="OGD275" s="1"/>
      <c r="OGE275" s="1"/>
      <c r="OGF275" s="1"/>
      <c r="OGG275" s="1"/>
      <c r="OGH275" s="1"/>
      <c r="OGI275" s="1"/>
      <c r="OGJ275" s="1"/>
      <c r="OGK275" s="1"/>
      <c r="OGL275" s="1"/>
      <c r="OGM275" s="1"/>
      <c r="OGN275" s="1"/>
      <c r="OGO275" s="1"/>
      <c r="OGP275" s="1"/>
      <c r="OGQ275" s="1"/>
      <c r="OGR275" s="1"/>
      <c r="OGS275" s="1"/>
      <c r="OGT275" s="1"/>
      <c r="OGU275" s="1"/>
      <c r="OGV275" s="1"/>
      <c r="OGW275" s="1"/>
      <c r="OGX275" s="1"/>
      <c r="OGY275" s="1"/>
      <c r="OGZ275" s="1"/>
      <c r="OHA275" s="1"/>
      <c r="OHB275" s="1"/>
      <c r="OHC275" s="1"/>
      <c r="OHD275" s="1"/>
      <c r="OHE275" s="1"/>
      <c r="OHF275" s="1"/>
      <c r="OHG275" s="1"/>
      <c r="OHH275" s="1"/>
      <c r="OHI275" s="1"/>
      <c r="OHJ275" s="1"/>
      <c r="OHK275" s="1"/>
      <c r="OHL275" s="1"/>
      <c r="OHM275" s="1"/>
      <c r="OHN275" s="1"/>
      <c r="OHO275" s="1"/>
      <c r="OHP275" s="1"/>
      <c r="OHQ275" s="1"/>
      <c r="OHR275" s="1"/>
      <c r="OHS275" s="1"/>
      <c r="OHT275" s="1"/>
      <c r="OHU275" s="1"/>
      <c r="OHV275" s="1"/>
      <c r="OHW275" s="1"/>
      <c r="OHX275" s="1"/>
      <c r="OHY275" s="1"/>
      <c r="OHZ275" s="1"/>
      <c r="OIA275" s="1"/>
      <c r="OIB275" s="1"/>
      <c r="OIC275" s="1"/>
      <c r="OID275" s="1"/>
      <c r="OIE275" s="1"/>
      <c r="OIF275" s="1"/>
      <c r="OIG275" s="1"/>
      <c r="OIH275" s="1"/>
      <c r="OII275" s="1"/>
      <c r="OIJ275" s="1"/>
      <c r="OIK275" s="1"/>
      <c r="OIL275" s="1"/>
      <c r="OIM275" s="1"/>
      <c r="OIN275" s="1"/>
      <c r="OIO275" s="1"/>
      <c r="OIP275" s="1"/>
      <c r="OIQ275" s="1"/>
      <c r="OIR275" s="1"/>
      <c r="OIS275" s="1"/>
      <c r="OIT275" s="1"/>
      <c r="OIU275" s="1"/>
      <c r="OIV275" s="1"/>
      <c r="OIW275" s="1"/>
      <c r="OIX275" s="1"/>
      <c r="OIY275" s="1"/>
      <c r="OIZ275" s="1"/>
      <c r="OJA275" s="1"/>
      <c r="OJB275" s="1"/>
      <c r="OJC275" s="1"/>
      <c r="OJD275" s="1"/>
      <c r="OJE275" s="1"/>
      <c r="OJF275" s="1"/>
      <c r="OJG275" s="1"/>
      <c r="OJH275" s="1"/>
      <c r="OJI275" s="1"/>
      <c r="OJJ275" s="1"/>
      <c r="OJK275" s="1"/>
      <c r="OJL275" s="1"/>
      <c r="OJM275" s="1"/>
      <c r="OJN275" s="1"/>
      <c r="OJO275" s="1"/>
      <c r="OJP275" s="1"/>
      <c r="OJQ275" s="1"/>
      <c r="OJR275" s="1"/>
      <c r="OJS275" s="1"/>
      <c r="OJT275" s="1"/>
      <c r="OJU275" s="1"/>
      <c r="OJV275" s="1"/>
      <c r="OJW275" s="1"/>
      <c r="OJX275" s="1"/>
      <c r="OJY275" s="1"/>
      <c r="OJZ275" s="1"/>
      <c r="OKA275" s="1"/>
      <c r="OKB275" s="1"/>
      <c r="OKC275" s="1"/>
      <c r="OKD275" s="1"/>
      <c r="OKE275" s="1"/>
      <c r="OKF275" s="1"/>
      <c r="OKG275" s="1"/>
      <c r="OKH275" s="1"/>
      <c r="OKI275" s="1"/>
      <c r="OKJ275" s="1"/>
      <c r="OKK275" s="1"/>
      <c r="OKL275" s="1"/>
      <c r="OKM275" s="1"/>
      <c r="OKN275" s="1"/>
      <c r="OKO275" s="1"/>
      <c r="OKP275" s="1"/>
      <c r="OKQ275" s="1"/>
      <c r="OKR275" s="1"/>
      <c r="OKS275" s="1"/>
      <c r="OKT275" s="1"/>
      <c r="OKU275" s="1"/>
      <c r="OKV275" s="1"/>
      <c r="OKW275" s="1"/>
      <c r="OKX275" s="1"/>
      <c r="OKY275" s="1"/>
      <c r="OKZ275" s="1"/>
      <c r="OLA275" s="1"/>
      <c r="OLB275" s="1"/>
      <c r="OLC275" s="1"/>
      <c r="OLD275" s="1"/>
      <c r="OLE275" s="1"/>
      <c r="OLF275" s="1"/>
      <c r="OLG275" s="1"/>
      <c r="OLH275" s="1"/>
      <c r="OLI275" s="1"/>
      <c r="OLJ275" s="1"/>
      <c r="OLK275" s="1"/>
      <c r="OLL275" s="1"/>
      <c r="OLM275" s="1"/>
      <c r="OLN275" s="1"/>
      <c r="OLO275" s="1"/>
      <c r="OLP275" s="1"/>
      <c r="OLQ275" s="1"/>
      <c r="OLR275" s="1"/>
      <c r="OLS275" s="1"/>
      <c r="OLT275" s="1"/>
      <c r="OLU275" s="1"/>
      <c r="OLV275" s="1"/>
      <c r="OLW275" s="1"/>
      <c r="OLX275" s="1"/>
      <c r="OLY275" s="1"/>
      <c r="OLZ275" s="1"/>
      <c r="OMA275" s="1"/>
      <c r="OMB275" s="1"/>
      <c r="OMC275" s="1"/>
      <c r="OMD275" s="1"/>
      <c r="OME275" s="1"/>
      <c r="OMF275" s="1"/>
      <c r="OMG275" s="1"/>
      <c r="OMH275" s="1"/>
      <c r="OMI275" s="1"/>
      <c r="OMJ275" s="1"/>
      <c r="OMK275" s="1"/>
      <c r="OML275" s="1"/>
      <c r="OMM275" s="1"/>
      <c r="OMN275" s="1"/>
      <c r="OMO275" s="1"/>
      <c r="OMP275" s="1"/>
      <c r="OMQ275" s="1"/>
      <c r="OMR275" s="1"/>
      <c r="OMS275" s="1"/>
      <c r="OMT275" s="1"/>
      <c r="OMU275" s="1"/>
      <c r="OMV275" s="1"/>
      <c r="OMW275" s="1"/>
      <c r="OMX275" s="1"/>
      <c r="OMY275" s="1"/>
      <c r="OMZ275" s="1"/>
      <c r="ONA275" s="1"/>
      <c r="ONB275" s="1"/>
      <c r="ONC275" s="1"/>
      <c r="OND275" s="1"/>
      <c r="ONE275" s="1"/>
      <c r="ONF275" s="1"/>
      <c r="ONG275" s="1"/>
      <c r="ONH275" s="1"/>
      <c r="ONI275" s="1"/>
      <c r="ONJ275" s="1"/>
      <c r="ONK275" s="1"/>
      <c r="ONL275" s="1"/>
      <c r="ONM275" s="1"/>
      <c r="ONN275" s="1"/>
      <c r="ONO275" s="1"/>
      <c r="ONP275" s="1"/>
      <c r="ONQ275" s="1"/>
      <c r="ONR275" s="1"/>
      <c r="ONS275" s="1"/>
      <c r="ONT275" s="1"/>
      <c r="ONU275" s="1"/>
      <c r="ONV275" s="1"/>
      <c r="ONW275" s="1"/>
      <c r="ONX275" s="1"/>
      <c r="ONY275" s="1"/>
      <c r="ONZ275" s="1"/>
      <c r="OOA275" s="1"/>
      <c r="OOB275" s="1"/>
      <c r="OOC275" s="1"/>
      <c r="OOD275" s="1"/>
      <c r="OOE275" s="1"/>
      <c r="OOF275" s="1"/>
      <c r="OOG275" s="1"/>
      <c r="OOH275" s="1"/>
      <c r="OOI275" s="1"/>
      <c r="OOJ275" s="1"/>
      <c r="OOK275" s="1"/>
      <c r="OOL275" s="1"/>
      <c r="OOM275" s="1"/>
      <c r="OON275" s="1"/>
      <c r="OOO275" s="1"/>
      <c r="OOP275" s="1"/>
      <c r="OOQ275" s="1"/>
      <c r="OOR275" s="1"/>
      <c r="OOS275" s="1"/>
      <c r="OOT275" s="1"/>
      <c r="OOU275" s="1"/>
      <c r="OOV275" s="1"/>
      <c r="OOW275" s="1"/>
      <c r="OOX275" s="1"/>
      <c r="OOY275" s="1"/>
      <c r="OOZ275" s="1"/>
      <c r="OPA275" s="1"/>
      <c r="OPB275" s="1"/>
      <c r="OPC275" s="1"/>
      <c r="OPD275" s="1"/>
      <c r="OPE275" s="1"/>
      <c r="OPF275" s="1"/>
      <c r="OPG275" s="1"/>
      <c r="OPH275" s="1"/>
      <c r="OPI275" s="1"/>
      <c r="OPJ275" s="1"/>
      <c r="OPK275" s="1"/>
      <c r="OPL275" s="1"/>
      <c r="OPM275" s="1"/>
      <c r="OPN275" s="1"/>
      <c r="OPO275" s="1"/>
      <c r="OPP275" s="1"/>
      <c r="OPQ275" s="1"/>
      <c r="OPR275" s="1"/>
      <c r="OPS275" s="1"/>
      <c r="OPT275" s="1"/>
      <c r="OPU275" s="1"/>
      <c r="OPV275" s="1"/>
      <c r="OPW275" s="1"/>
      <c r="OPX275" s="1"/>
      <c r="OPY275" s="1"/>
      <c r="OPZ275" s="1"/>
      <c r="OQA275" s="1"/>
      <c r="OQB275" s="1"/>
      <c r="OQC275" s="1"/>
      <c r="OQD275" s="1"/>
      <c r="OQE275" s="1"/>
      <c r="OQF275" s="1"/>
      <c r="OQG275" s="1"/>
      <c r="OQH275" s="1"/>
      <c r="OQI275" s="1"/>
      <c r="OQJ275" s="1"/>
      <c r="OQK275" s="1"/>
      <c r="OQL275" s="1"/>
      <c r="OQM275" s="1"/>
      <c r="OQN275" s="1"/>
      <c r="OQO275" s="1"/>
      <c r="OQP275" s="1"/>
      <c r="OQQ275" s="1"/>
      <c r="OQR275" s="1"/>
      <c r="OQS275" s="1"/>
      <c r="OQT275" s="1"/>
      <c r="OQU275" s="1"/>
      <c r="OQV275" s="1"/>
      <c r="OQW275" s="1"/>
      <c r="OQX275" s="1"/>
      <c r="OQY275" s="1"/>
      <c r="OQZ275" s="1"/>
      <c r="ORA275" s="1"/>
      <c r="ORB275" s="1"/>
      <c r="ORC275" s="1"/>
      <c r="ORD275" s="1"/>
      <c r="ORE275" s="1"/>
      <c r="ORF275" s="1"/>
      <c r="ORG275" s="1"/>
      <c r="ORH275" s="1"/>
      <c r="ORI275" s="1"/>
      <c r="ORJ275" s="1"/>
      <c r="ORK275" s="1"/>
      <c r="ORL275" s="1"/>
      <c r="ORM275" s="1"/>
      <c r="ORN275" s="1"/>
      <c r="ORO275" s="1"/>
      <c r="ORP275" s="1"/>
      <c r="ORQ275" s="1"/>
      <c r="ORR275" s="1"/>
      <c r="ORS275" s="1"/>
      <c r="ORT275" s="1"/>
      <c r="ORU275" s="1"/>
      <c r="ORV275" s="1"/>
      <c r="ORW275" s="1"/>
      <c r="ORX275" s="1"/>
      <c r="ORY275" s="1"/>
      <c r="ORZ275" s="1"/>
      <c r="OSA275" s="1"/>
      <c r="OSB275" s="1"/>
      <c r="OSC275" s="1"/>
      <c r="OSD275" s="1"/>
      <c r="OSE275" s="1"/>
      <c r="OSF275" s="1"/>
      <c r="OSG275" s="1"/>
      <c r="OSH275" s="1"/>
      <c r="OSI275" s="1"/>
      <c r="OSJ275" s="1"/>
      <c r="OSK275" s="1"/>
      <c r="OSL275" s="1"/>
      <c r="OSM275" s="1"/>
      <c r="OSN275" s="1"/>
      <c r="OSO275" s="1"/>
      <c r="OSP275" s="1"/>
      <c r="OSQ275" s="1"/>
      <c r="OSR275" s="1"/>
      <c r="OSS275" s="1"/>
      <c r="OST275" s="1"/>
      <c r="OSU275" s="1"/>
      <c r="OSV275" s="1"/>
      <c r="OSW275" s="1"/>
      <c r="OSX275" s="1"/>
      <c r="OSY275" s="1"/>
      <c r="OSZ275" s="1"/>
      <c r="OTA275" s="1"/>
      <c r="OTB275" s="1"/>
      <c r="OTC275" s="1"/>
      <c r="OTD275" s="1"/>
      <c r="OTE275" s="1"/>
      <c r="OTF275" s="1"/>
      <c r="OTG275" s="1"/>
      <c r="OTH275" s="1"/>
      <c r="OTI275" s="1"/>
      <c r="OTJ275" s="1"/>
      <c r="OTK275" s="1"/>
      <c r="OTL275" s="1"/>
      <c r="OTM275" s="1"/>
      <c r="OTN275" s="1"/>
      <c r="OTO275" s="1"/>
      <c r="OTP275" s="1"/>
      <c r="OTQ275" s="1"/>
      <c r="OTR275" s="1"/>
      <c r="OTS275" s="1"/>
      <c r="OTT275" s="1"/>
      <c r="OTU275" s="1"/>
      <c r="OTV275" s="1"/>
      <c r="OTW275" s="1"/>
      <c r="OTX275" s="1"/>
      <c r="OTY275" s="1"/>
      <c r="OTZ275" s="1"/>
      <c r="OUA275" s="1"/>
      <c r="OUB275" s="1"/>
      <c r="OUC275" s="1"/>
      <c r="OUD275" s="1"/>
      <c r="OUE275" s="1"/>
      <c r="OUF275" s="1"/>
      <c r="OUG275" s="1"/>
      <c r="OUH275" s="1"/>
      <c r="OUI275" s="1"/>
      <c r="OUJ275" s="1"/>
      <c r="OUK275" s="1"/>
      <c r="OUL275" s="1"/>
      <c r="OUM275" s="1"/>
      <c r="OUN275" s="1"/>
      <c r="OUO275" s="1"/>
      <c r="OUP275" s="1"/>
      <c r="OUQ275" s="1"/>
      <c r="OUR275" s="1"/>
      <c r="OUS275" s="1"/>
      <c r="OUT275" s="1"/>
      <c r="OUU275" s="1"/>
      <c r="OUV275" s="1"/>
      <c r="OUW275" s="1"/>
      <c r="OUX275" s="1"/>
      <c r="OUY275" s="1"/>
      <c r="OUZ275" s="1"/>
      <c r="OVA275" s="1"/>
      <c r="OVB275" s="1"/>
      <c r="OVC275" s="1"/>
      <c r="OVD275" s="1"/>
      <c r="OVE275" s="1"/>
      <c r="OVF275" s="1"/>
      <c r="OVG275" s="1"/>
      <c r="OVH275" s="1"/>
      <c r="OVI275" s="1"/>
      <c r="OVJ275" s="1"/>
      <c r="OVK275" s="1"/>
      <c r="OVL275" s="1"/>
      <c r="OVM275" s="1"/>
      <c r="OVN275" s="1"/>
      <c r="OVO275" s="1"/>
      <c r="OVP275" s="1"/>
      <c r="OVQ275" s="1"/>
      <c r="OVR275" s="1"/>
      <c r="OVS275" s="1"/>
      <c r="OVT275" s="1"/>
      <c r="OVU275" s="1"/>
      <c r="OVV275" s="1"/>
      <c r="OVW275" s="1"/>
      <c r="OVX275" s="1"/>
      <c r="OVY275" s="1"/>
      <c r="OVZ275" s="1"/>
      <c r="OWA275" s="1"/>
      <c r="OWB275" s="1"/>
      <c r="OWC275" s="1"/>
      <c r="OWD275" s="1"/>
      <c r="OWE275" s="1"/>
      <c r="OWF275" s="1"/>
      <c r="OWG275" s="1"/>
      <c r="OWH275" s="1"/>
      <c r="OWI275" s="1"/>
      <c r="OWJ275" s="1"/>
      <c r="OWK275" s="1"/>
      <c r="OWL275" s="1"/>
      <c r="OWM275" s="1"/>
      <c r="OWN275" s="1"/>
      <c r="OWO275" s="1"/>
      <c r="OWP275" s="1"/>
      <c r="OWQ275" s="1"/>
      <c r="OWR275" s="1"/>
      <c r="OWS275" s="1"/>
      <c r="OWT275" s="1"/>
      <c r="OWU275" s="1"/>
      <c r="OWV275" s="1"/>
      <c r="OWW275" s="1"/>
      <c r="OWX275" s="1"/>
      <c r="OWY275" s="1"/>
      <c r="OWZ275" s="1"/>
      <c r="OXA275" s="1"/>
      <c r="OXB275" s="1"/>
      <c r="OXC275" s="1"/>
      <c r="OXD275" s="1"/>
      <c r="OXE275" s="1"/>
      <c r="OXF275" s="1"/>
      <c r="OXG275" s="1"/>
      <c r="OXH275" s="1"/>
      <c r="OXI275" s="1"/>
      <c r="OXJ275" s="1"/>
      <c r="OXK275" s="1"/>
      <c r="OXL275" s="1"/>
      <c r="OXM275" s="1"/>
      <c r="OXN275" s="1"/>
      <c r="OXO275" s="1"/>
      <c r="OXP275" s="1"/>
      <c r="OXQ275" s="1"/>
      <c r="OXR275" s="1"/>
      <c r="OXS275" s="1"/>
      <c r="OXT275" s="1"/>
      <c r="OXU275" s="1"/>
      <c r="OXV275" s="1"/>
      <c r="OXW275" s="1"/>
      <c r="OXX275" s="1"/>
      <c r="OXY275" s="1"/>
      <c r="OXZ275" s="1"/>
      <c r="OYA275" s="1"/>
      <c r="OYB275" s="1"/>
      <c r="OYC275" s="1"/>
      <c r="OYD275" s="1"/>
      <c r="OYE275" s="1"/>
      <c r="OYF275" s="1"/>
      <c r="OYG275" s="1"/>
      <c r="OYH275" s="1"/>
      <c r="OYI275" s="1"/>
      <c r="OYJ275" s="1"/>
      <c r="OYK275" s="1"/>
      <c r="OYL275" s="1"/>
      <c r="OYM275" s="1"/>
      <c r="OYN275" s="1"/>
      <c r="OYO275" s="1"/>
      <c r="OYP275" s="1"/>
      <c r="OYQ275" s="1"/>
      <c r="OYR275" s="1"/>
      <c r="OYS275" s="1"/>
      <c r="OYT275" s="1"/>
      <c r="OYU275" s="1"/>
      <c r="OYV275" s="1"/>
      <c r="OYW275" s="1"/>
      <c r="OYX275" s="1"/>
      <c r="OYY275" s="1"/>
      <c r="OYZ275" s="1"/>
      <c r="OZA275" s="1"/>
      <c r="OZB275" s="1"/>
      <c r="OZC275" s="1"/>
      <c r="OZD275" s="1"/>
      <c r="OZE275" s="1"/>
      <c r="OZF275" s="1"/>
      <c r="OZG275" s="1"/>
      <c r="OZH275" s="1"/>
      <c r="OZI275" s="1"/>
      <c r="OZJ275" s="1"/>
      <c r="OZK275" s="1"/>
      <c r="OZL275" s="1"/>
      <c r="OZM275" s="1"/>
      <c r="OZN275" s="1"/>
      <c r="OZO275" s="1"/>
      <c r="OZP275" s="1"/>
      <c r="OZQ275" s="1"/>
      <c r="OZR275" s="1"/>
      <c r="OZS275" s="1"/>
      <c r="OZT275" s="1"/>
      <c r="OZU275" s="1"/>
      <c r="OZV275" s="1"/>
      <c r="OZW275" s="1"/>
      <c r="OZX275" s="1"/>
      <c r="OZY275" s="1"/>
      <c r="OZZ275" s="1"/>
      <c r="PAA275" s="1"/>
      <c r="PAB275" s="1"/>
      <c r="PAC275" s="1"/>
      <c r="PAD275" s="1"/>
      <c r="PAE275" s="1"/>
      <c r="PAF275" s="1"/>
      <c r="PAG275" s="1"/>
      <c r="PAH275" s="1"/>
      <c r="PAI275" s="1"/>
      <c r="PAJ275" s="1"/>
      <c r="PAK275" s="1"/>
      <c r="PAL275" s="1"/>
      <c r="PAM275" s="1"/>
      <c r="PAN275" s="1"/>
      <c r="PAO275" s="1"/>
      <c r="PAP275" s="1"/>
      <c r="PAQ275" s="1"/>
      <c r="PAR275" s="1"/>
      <c r="PAS275" s="1"/>
      <c r="PAT275" s="1"/>
      <c r="PAU275" s="1"/>
      <c r="PAV275" s="1"/>
      <c r="PAW275" s="1"/>
      <c r="PAX275" s="1"/>
      <c r="PAY275" s="1"/>
      <c r="PAZ275" s="1"/>
      <c r="PBA275" s="1"/>
      <c r="PBB275" s="1"/>
      <c r="PBC275" s="1"/>
      <c r="PBD275" s="1"/>
      <c r="PBE275" s="1"/>
      <c r="PBF275" s="1"/>
      <c r="PBG275" s="1"/>
      <c r="PBH275" s="1"/>
      <c r="PBI275" s="1"/>
      <c r="PBJ275" s="1"/>
      <c r="PBK275" s="1"/>
      <c r="PBL275" s="1"/>
      <c r="PBM275" s="1"/>
      <c r="PBN275" s="1"/>
      <c r="PBO275" s="1"/>
      <c r="PBP275" s="1"/>
      <c r="PBQ275" s="1"/>
      <c r="PBR275" s="1"/>
      <c r="PBS275" s="1"/>
      <c r="PBT275" s="1"/>
      <c r="PBU275" s="1"/>
      <c r="PBV275" s="1"/>
      <c r="PBW275" s="1"/>
      <c r="PBX275" s="1"/>
      <c r="PBY275" s="1"/>
      <c r="PBZ275" s="1"/>
      <c r="PCA275" s="1"/>
      <c r="PCB275" s="1"/>
      <c r="PCC275" s="1"/>
      <c r="PCD275" s="1"/>
      <c r="PCE275" s="1"/>
      <c r="PCF275" s="1"/>
      <c r="PCG275" s="1"/>
      <c r="PCH275" s="1"/>
      <c r="PCI275" s="1"/>
      <c r="PCJ275" s="1"/>
      <c r="PCK275" s="1"/>
      <c r="PCL275" s="1"/>
      <c r="PCM275" s="1"/>
      <c r="PCN275" s="1"/>
      <c r="PCO275" s="1"/>
      <c r="PCP275" s="1"/>
      <c r="PCQ275" s="1"/>
      <c r="PCR275" s="1"/>
      <c r="PCS275" s="1"/>
      <c r="PCT275" s="1"/>
      <c r="PCU275" s="1"/>
      <c r="PCV275" s="1"/>
      <c r="PCW275" s="1"/>
      <c r="PCX275" s="1"/>
      <c r="PCY275" s="1"/>
      <c r="PCZ275" s="1"/>
      <c r="PDA275" s="1"/>
      <c r="PDB275" s="1"/>
      <c r="PDC275" s="1"/>
      <c r="PDD275" s="1"/>
      <c r="PDE275" s="1"/>
      <c r="PDF275" s="1"/>
      <c r="PDG275" s="1"/>
      <c r="PDH275" s="1"/>
      <c r="PDI275" s="1"/>
      <c r="PDJ275" s="1"/>
      <c r="PDK275" s="1"/>
      <c r="PDL275" s="1"/>
      <c r="PDM275" s="1"/>
      <c r="PDN275" s="1"/>
      <c r="PDO275" s="1"/>
      <c r="PDP275" s="1"/>
      <c r="PDQ275" s="1"/>
      <c r="PDR275" s="1"/>
      <c r="PDS275" s="1"/>
      <c r="PDT275" s="1"/>
      <c r="PDU275" s="1"/>
      <c r="PDV275" s="1"/>
      <c r="PDW275" s="1"/>
      <c r="PDX275" s="1"/>
      <c r="PDY275" s="1"/>
      <c r="PDZ275" s="1"/>
      <c r="PEA275" s="1"/>
      <c r="PEB275" s="1"/>
      <c r="PEC275" s="1"/>
      <c r="PED275" s="1"/>
      <c r="PEE275" s="1"/>
      <c r="PEF275" s="1"/>
      <c r="PEG275" s="1"/>
      <c r="PEH275" s="1"/>
      <c r="PEI275" s="1"/>
      <c r="PEJ275" s="1"/>
      <c r="PEK275" s="1"/>
      <c r="PEL275" s="1"/>
      <c r="PEM275" s="1"/>
      <c r="PEN275" s="1"/>
      <c r="PEO275" s="1"/>
      <c r="PEP275" s="1"/>
      <c r="PEQ275" s="1"/>
      <c r="PER275" s="1"/>
      <c r="PES275" s="1"/>
      <c r="PET275" s="1"/>
      <c r="PEU275" s="1"/>
      <c r="PEV275" s="1"/>
      <c r="PEW275" s="1"/>
      <c r="PEX275" s="1"/>
      <c r="PEY275" s="1"/>
      <c r="PEZ275" s="1"/>
      <c r="PFA275" s="1"/>
      <c r="PFB275" s="1"/>
      <c r="PFC275" s="1"/>
      <c r="PFD275" s="1"/>
      <c r="PFE275" s="1"/>
      <c r="PFF275" s="1"/>
      <c r="PFG275" s="1"/>
      <c r="PFH275" s="1"/>
      <c r="PFI275" s="1"/>
      <c r="PFJ275" s="1"/>
      <c r="PFK275" s="1"/>
      <c r="PFL275" s="1"/>
      <c r="PFM275" s="1"/>
      <c r="PFN275" s="1"/>
      <c r="PFO275" s="1"/>
      <c r="PFP275" s="1"/>
      <c r="PFQ275" s="1"/>
      <c r="PFR275" s="1"/>
      <c r="PFS275" s="1"/>
      <c r="PFT275" s="1"/>
      <c r="PFU275" s="1"/>
      <c r="PFV275" s="1"/>
      <c r="PFW275" s="1"/>
      <c r="PFX275" s="1"/>
      <c r="PFY275" s="1"/>
      <c r="PFZ275" s="1"/>
      <c r="PGA275" s="1"/>
      <c r="PGB275" s="1"/>
      <c r="PGC275" s="1"/>
      <c r="PGD275" s="1"/>
      <c r="PGE275" s="1"/>
      <c r="PGF275" s="1"/>
      <c r="PGG275" s="1"/>
      <c r="PGH275" s="1"/>
      <c r="PGI275" s="1"/>
      <c r="PGJ275" s="1"/>
      <c r="PGK275" s="1"/>
      <c r="PGL275" s="1"/>
      <c r="PGM275" s="1"/>
      <c r="PGN275" s="1"/>
      <c r="PGO275" s="1"/>
      <c r="PGP275" s="1"/>
      <c r="PGQ275" s="1"/>
      <c r="PGR275" s="1"/>
      <c r="PGS275" s="1"/>
      <c r="PGT275" s="1"/>
      <c r="PGU275" s="1"/>
      <c r="PGV275" s="1"/>
      <c r="PGW275" s="1"/>
      <c r="PGX275" s="1"/>
      <c r="PGY275" s="1"/>
      <c r="PGZ275" s="1"/>
      <c r="PHA275" s="1"/>
      <c r="PHB275" s="1"/>
      <c r="PHC275" s="1"/>
      <c r="PHD275" s="1"/>
      <c r="PHE275" s="1"/>
      <c r="PHF275" s="1"/>
      <c r="PHG275" s="1"/>
      <c r="PHH275" s="1"/>
      <c r="PHI275" s="1"/>
      <c r="PHJ275" s="1"/>
      <c r="PHK275" s="1"/>
      <c r="PHL275" s="1"/>
      <c r="PHM275" s="1"/>
      <c r="PHN275" s="1"/>
      <c r="PHO275" s="1"/>
      <c r="PHP275" s="1"/>
      <c r="PHQ275" s="1"/>
      <c r="PHR275" s="1"/>
      <c r="PHS275" s="1"/>
      <c r="PHT275" s="1"/>
      <c r="PHU275" s="1"/>
      <c r="PHV275" s="1"/>
      <c r="PHW275" s="1"/>
      <c r="PHX275" s="1"/>
      <c r="PHY275" s="1"/>
      <c r="PHZ275" s="1"/>
      <c r="PIA275" s="1"/>
      <c r="PIB275" s="1"/>
      <c r="PIC275" s="1"/>
      <c r="PID275" s="1"/>
      <c r="PIE275" s="1"/>
      <c r="PIF275" s="1"/>
      <c r="PIG275" s="1"/>
      <c r="PIH275" s="1"/>
      <c r="PII275" s="1"/>
      <c r="PIJ275" s="1"/>
      <c r="PIK275" s="1"/>
      <c r="PIL275" s="1"/>
      <c r="PIM275" s="1"/>
      <c r="PIN275" s="1"/>
      <c r="PIO275" s="1"/>
      <c r="PIP275" s="1"/>
      <c r="PIQ275" s="1"/>
      <c r="PIR275" s="1"/>
      <c r="PIS275" s="1"/>
      <c r="PIT275" s="1"/>
      <c r="PIU275" s="1"/>
      <c r="PIV275" s="1"/>
      <c r="PIW275" s="1"/>
      <c r="PIX275" s="1"/>
      <c r="PIY275" s="1"/>
      <c r="PIZ275" s="1"/>
      <c r="PJA275" s="1"/>
      <c r="PJB275" s="1"/>
      <c r="PJC275" s="1"/>
      <c r="PJD275" s="1"/>
      <c r="PJE275" s="1"/>
      <c r="PJF275" s="1"/>
      <c r="PJG275" s="1"/>
      <c r="PJH275" s="1"/>
      <c r="PJI275" s="1"/>
      <c r="PJJ275" s="1"/>
      <c r="PJK275" s="1"/>
      <c r="PJL275" s="1"/>
      <c r="PJM275" s="1"/>
      <c r="PJN275" s="1"/>
      <c r="PJO275" s="1"/>
      <c r="PJP275" s="1"/>
      <c r="PJQ275" s="1"/>
      <c r="PJR275" s="1"/>
      <c r="PJS275" s="1"/>
      <c r="PJT275" s="1"/>
      <c r="PJU275" s="1"/>
      <c r="PJV275" s="1"/>
      <c r="PJW275" s="1"/>
      <c r="PJX275" s="1"/>
      <c r="PJY275" s="1"/>
      <c r="PJZ275" s="1"/>
      <c r="PKA275" s="1"/>
      <c r="PKB275" s="1"/>
      <c r="PKC275" s="1"/>
      <c r="PKD275" s="1"/>
      <c r="PKE275" s="1"/>
      <c r="PKF275" s="1"/>
      <c r="PKG275" s="1"/>
      <c r="PKH275" s="1"/>
      <c r="PKI275" s="1"/>
      <c r="PKJ275" s="1"/>
      <c r="PKK275" s="1"/>
      <c r="PKL275" s="1"/>
      <c r="PKM275" s="1"/>
      <c r="PKN275" s="1"/>
      <c r="PKO275" s="1"/>
      <c r="PKP275" s="1"/>
      <c r="PKQ275" s="1"/>
      <c r="PKR275" s="1"/>
      <c r="PKS275" s="1"/>
      <c r="PKT275" s="1"/>
      <c r="PKU275" s="1"/>
      <c r="PKV275" s="1"/>
      <c r="PKW275" s="1"/>
      <c r="PKX275" s="1"/>
      <c r="PKY275" s="1"/>
      <c r="PKZ275" s="1"/>
      <c r="PLA275" s="1"/>
      <c r="PLB275" s="1"/>
      <c r="PLC275" s="1"/>
      <c r="PLD275" s="1"/>
      <c r="PLE275" s="1"/>
      <c r="PLF275" s="1"/>
      <c r="PLG275" s="1"/>
      <c r="PLH275" s="1"/>
      <c r="PLI275" s="1"/>
      <c r="PLJ275" s="1"/>
      <c r="PLK275" s="1"/>
      <c r="PLL275" s="1"/>
      <c r="PLM275" s="1"/>
      <c r="PLN275" s="1"/>
      <c r="PLO275" s="1"/>
      <c r="PLP275" s="1"/>
      <c r="PLQ275" s="1"/>
      <c r="PLR275" s="1"/>
      <c r="PLS275" s="1"/>
      <c r="PLT275" s="1"/>
      <c r="PLU275" s="1"/>
      <c r="PLV275" s="1"/>
      <c r="PLW275" s="1"/>
      <c r="PLX275" s="1"/>
      <c r="PLY275" s="1"/>
      <c r="PLZ275" s="1"/>
      <c r="PMA275" s="1"/>
      <c r="PMB275" s="1"/>
      <c r="PMC275" s="1"/>
      <c r="PMD275" s="1"/>
      <c r="PME275" s="1"/>
      <c r="PMF275" s="1"/>
      <c r="PMG275" s="1"/>
      <c r="PMH275" s="1"/>
      <c r="PMI275" s="1"/>
      <c r="PMJ275" s="1"/>
      <c r="PMK275" s="1"/>
      <c r="PML275" s="1"/>
      <c r="PMM275" s="1"/>
      <c r="PMN275" s="1"/>
      <c r="PMO275" s="1"/>
      <c r="PMP275" s="1"/>
      <c r="PMQ275" s="1"/>
      <c r="PMR275" s="1"/>
      <c r="PMS275" s="1"/>
      <c r="PMT275" s="1"/>
      <c r="PMU275" s="1"/>
      <c r="PMV275" s="1"/>
      <c r="PMW275" s="1"/>
      <c r="PMX275" s="1"/>
      <c r="PMY275" s="1"/>
      <c r="PMZ275" s="1"/>
      <c r="PNA275" s="1"/>
      <c r="PNB275" s="1"/>
      <c r="PNC275" s="1"/>
      <c r="PND275" s="1"/>
      <c r="PNE275" s="1"/>
      <c r="PNF275" s="1"/>
      <c r="PNG275" s="1"/>
      <c r="PNH275" s="1"/>
      <c r="PNI275" s="1"/>
      <c r="PNJ275" s="1"/>
      <c r="PNK275" s="1"/>
      <c r="PNL275" s="1"/>
      <c r="PNM275" s="1"/>
      <c r="PNN275" s="1"/>
      <c r="PNO275" s="1"/>
      <c r="PNP275" s="1"/>
      <c r="PNQ275" s="1"/>
      <c r="PNR275" s="1"/>
      <c r="PNS275" s="1"/>
      <c r="PNT275" s="1"/>
      <c r="PNU275" s="1"/>
      <c r="PNV275" s="1"/>
      <c r="PNW275" s="1"/>
      <c r="PNX275" s="1"/>
      <c r="PNY275" s="1"/>
      <c r="PNZ275" s="1"/>
      <c r="POA275" s="1"/>
      <c r="POB275" s="1"/>
      <c r="POC275" s="1"/>
      <c r="POD275" s="1"/>
      <c r="POE275" s="1"/>
      <c r="POF275" s="1"/>
      <c r="POG275" s="1"/>
      <c r="POH275" s="1"/>
      <c r="POI275" s="1"/>
      <c r="POJ275" s="1"/>
      <c r="POK275" s="1"/>
      <c r="POL275" s="1"/>
      <c r="POM275" s="1"/>
      <c r="PON275" s="1"/>
      <c r="POO275" s="1"/>
      <c r="POP275" s="1"/>
      <c r="POQ275" s="1"/>
      <c r="POR275" s="1"/>
      <c r="POS275" s="1"/>
      <c r="POT275" s="1"/>
      <c r="POU275" s="1"/>
      <c r="POV275" s="1"/>
      <c r="POW275" s="1"/>
      <c r="POX275" s="1"/>
      <c r="POY275" s="1"/>
      <c r="POZ275" s="1"/>
      <c r="PPA275" s="1"/>
      <c r="PPB275" s="1"/>
      <c r="PPC275" s="1"/>
      <c r="PPD275" s="1"/>
      <c r="PPE275" s="1"/>
      <c r="PPF275" s="1"/>
      <c r="PPG275" s="1"/>
      <c r="PPH275" s="1"/>
      <c r="PPI275" s="1"/>
      <c r="PPJ275" s="1"/>
      <c r="PPK275" s="1"/>
      <c r="PPL275" s="1"/>
      <c r="PPM275" s="1"/>
      <c r="PPN275" s="1"/>
      <c r="PPO275" s="1"/>
      <c r="PPP275" s="1"/>
      <c r="PPQ275" s="1"/>
      <c r="PPR275" s="1"/>
      <c r="PPS275" s="1"/>
      <c r="PPT275" s="1"/>
      <c r="PPU275" s="1"/>
      <c r="PPV275" s="1"/>
      <c r="PPW275" s="1"/>
      <c r="PPX275" s="1"/>
      <c r="PPY275" s="1"/>
      <c r="PPZ275" s="1"/>
      <c r="PQA275" s="1"/>
      <c r="PQB275" s="1"/>
      <c r="PQC275" s="1"/>
      <c r="PQD275" s="1"/>
      <c r="PQE275" s="1"/>
      <c r="PQF275" s="1"/>
      <c r="PQG275" s="1"/>
      <c r="PQH275" s="1"/>
      <c r="PQI275" s="1"/>
      <c r="PQJ275" s="1"/>
      <c r="PQK275" s="1"/>
      <c r="PQL275" s="1"/>
      <c r="PQM275" s="1"/>
      <c r="PQN275" s="1"/>
      <c r="PQO275" s="1"/>
      <c r="PQP275" s="1"/>
      <c r="PQQ275" s="1"/>
      <c r="PQR275" s="1"/>
      <c r="PQS275" s="1"/>
      <c r="PQT275" s="1"/>
      <c r="PQU275" s="1"/>
      <c r="PQV275" s="1"/>
      <c r="PQW275" s="1"/>
      <c r="PQX275" s="1"/>
      <c r="PQY275" s="1"/>
      <c r="PQZ275" s="1"/>
      <c r="PRA275" s="1"/>
      <c r="PRB275" s="1"/>
      <c r="PRC275" s="1"/>
      <c r="PRD275" s="1"/>
      <c r="PRE275" s="1"/>
      <c r="PRF275" s="1"/>
      <c r="PRG275" s="1"/>
      <c r="PRH275" s="1"/>
      <c r="PRI275" s="1"/>
      <c r="PRJ275" s="1"/>
      <c r="PRK275" s="1"/>
      <c r="PRL275" s="1"/>
      <c r="PRM275" s="1"/>
      <c r="PRN275" s="1"/>
      <c r="PRO275" s="1"/>
      <c r="PRP275" s="1"/>
      <c r="PRQ275" s="1"/>
      <c r="PRR275" s="1"/>
      <c r="PRS275" s="1"/>
      <c r="PRT275" s="1"/>
      <c r="PRU275" s="1"/>
      <c r="PRV275" s="1"/>
      <c r="PRW275" s="1"/>
      <c r="PRX275" s="1"/>
      <c r="PRY275" s="1"/>
      <c r="PRZ275" s="1"/>
      <c r="PSA275" s="1"/>
      <c r="PSB275" s="1"/>
      <c r="PSC275" s="1"/>
      <c r="PSD275" s="1"/>
      <c r="PSE275" s="1"/>
      <c r="PSF275" s="1"/>
      <c r="PSG275" s="1"/>
      <c r="PSH275" s="1"/>
      <c r="PSI275" s="1"/>
      <c r="PSJ275" s="1"/>
      <c r="PSK275" s="1"/>
      <c r="PSL275" s="1"/>
      <c r="PSM275" s="1"/>
      <c r="PSN275" s="1"/>
      <c r="PSO275" s="1"/>
      <c r="PSP275" s="1"/>
      <c r="PSQ275" s="1"/>
      <c r="PSR275" s="1"/>
      <c r="PSS275" s="1"/>
      <c r="PST275" s="1"/>
      <c r="PSU275" s="1"/>
      <c r="PSV275" s="1"/>
      <c r="PSW275" s="1"/>
      <c r="PSX275" s="1"/>
      <c r="PSY275" s="1"/>
      <c r="PSZ275" s="1"/>
      <c r="PTA275" s="1"/>
      <c r="PTB275" s="1"/>
      <c r="PTC275" s="1"/>
      <c r="PTD275" s="1"/>
      <c r="PTE275" s="1"/>
      <c r="PTF275" s="1"/>
      <c r="PTG275" s="1"/>
      <c r="PTH275" s="1"/>
      <c r="PTI275" s="1"/>
      <c r="PTJ275" s="1"/>
      <c r="PTK275" s="1"/>
      <c r="PTL275" s="1"/>
      <c r="PTM275" s="1"/>
      <c r="PTN275" s="1"/>
      <c r="PTO275" s="1"/>
      <c r="PTP275" s="1"/>
      <c r="PTQ275" s="1"/>
      <c r="PTR275" s="1"/>
      <c r="PTS275" s="1"/>
      <c r="PTT275" s="1"/>
      <c r="PTU275" s="1"/>
      <c r="PTV275" s="1"/>
      <c r="PTW275" s="1"/>
      <c r="PTX275" s="1"/>
      <c r="PTY275" s="1"/>
      <c r="PTZ275" s="1"/>
      <c r="PUA275" s="1"/>
      <c r="PUB275" s="1"/>
      <c r="PUC275" s="1"/>
      <c r="PUD275" s="1"/>
      <c r="PUE275" s="1"/>
      <c r="PUF275" s="1"/>
      <c r="PUG275" s="1"/>
      <c r="PUH275" s="1"/>
      <c r="PUI275" s="1"/>
      <c r="PUJ275" s="1"/>
      <c r="PUK275" s="1"/>
      <c r="PUL275" s="1"/>
      <c r="PUM275" s="1"/>
      <c r="PUN275" s="1"/>
      <c r="PUO275" s="1"/>
      <c r="PUP275" s="1"/>
      <c r="PUQ275" s="1"/>
      <c r="PUR275" s="1"/>
      <c r="PUS275" s="1"/>
      <c r="PUT275" s="1"/>
      <c r="PUU275" s="1"/>
      <c r="PUV275" s="1"/>
      <c r="PUW275" s="1"/>
      <c r="PUX275" s="1"/>
      <c r="PUY275" s="1"/>
      <c r="PUZ275" s="1"/>
      <c r="PVA275" s="1"/>
      <c r="PVB275" s="1"/>
      <c r="PVC275" s="1"/>
      <c r="PVD275" s="1"/>
      <c r="PVE275" s="1"/>
      <c r="PVF275" s="1"/>
      <c r="PVG275" s="1"/>
      <c r="PVH275" s="1"/>
      <c r="PVI275" s="1"/>
      <c r="PVJ275" s="1"/>
      <c r="PVK275" s="1"/>
      <c r="PVL275" s="1"/>
      <c r="PVM275" s="1"/>
      <c r="PVN275" s="1"/>
      <c r="PVO275" s="1"/>
      <c r="PVP275" s="1"/>
      <c r="PVQ275" s="1"/>
      <c r="PVR275" s="1"/>
      <c r="PVS275" s="1"/>
      <c r="PVT275" s="1"/>
      <c r="PVU275" s="1"/>
      <c r="PVV275" s="1"/>
      <c r="PVW275" s="1"/>
      <c r="PVX275" s="1"/>
      <c r="PVY275" s="1"/>
      <c r="PVZ275" s="1"/>
      <c r="PWA275" s="1"/>
      <c r="PWB275" s="1"/>
      <c r="PWC275" s="1"/>
      <c r="PWD275" s="1"/>
      <c r="PWE275" s="1"/>
      <c r="PWF275" s="1"/>
      <c r="PWG275" s="1"/>
      <c r="PWH275" s="1"/>
      <c r="PWI275" s="1"/>
      <c r="PWJ275" s="1"/>
      <c r="PWK275" s="1"/>
      <c r="PWL275" s="1"/>
      <c r="PWM275" s="1"/>
      <c r="PWN275" s="1"/>
      <c r="PWO275" s="1"/>
      <c r="PWP275" s="1"/>
      <c r="PWQ275" s="1"/>
      <c r="PWR275" s="1"/>
      <c r="PWS275" s="1"/>
      <c r="PWT275" s="1"/>
      <c r="PWU275" s="1"/>
      <c r="PWV275" s="1"/>
      <c r="PWW275" s="1"/>
      <c r="PWX275" s="1"/>
      <c r="PWY275" s="1"/>
      <c r="PWZ275" s="1"/>
      <c r="PXA275" s="1"/>
      <c r="PXB275" s="1"/>
      <c r="PXC275" s="1"/>
      <c r="PXD275" s="1"/>
      <c r="PXE275" s="1"/>
      <c r="PXF275" s="1"/>
      <c r="PXG275" s="1"/>
      <c r="PXH275" s="1"/>
      <c r="PXI275" s="1"/>
      <c r="PXJ275" s="1"/>
      <c r="PXK275" s="1"/>
      <c r="PXL275" s="1"/>
      <c r="PXM275" s="1"/>
      <c r="PXN275" s="1"/>
      <c r="PXO275" s="1"/>
      <c r="PXP275" s="1"/>
      <c r="PXQ275" s="1"/>
      <c r="PXR275" s="1"/>
      <c r="PXS275" s="1"/>
      <c r="PXT275" s="1"/>
      <c r="PXU275" s="1"/>
      <c r="PXV275" s="1"/>
      <c r="PXW275" s="1"/>
      <c r="PXX275" s="1"/>
      <c r="PXY275" s="1"/>
      <c r="PXZ275" s="1"/>
      <c r="PYA275" s="1"/>
      <c r="PYB275" s="1"/>
      <c r="PYC275" s="1"/>
      <c r="PYD275" s="1"/>
      <c r="PYE275" s="1"/>
      <c r="PYF275" s="1"/>
      <c r="PYG275" s="1"/>
      <c r="PYH275" s="1"/>
      <c r="PYI275" s="1"/>
      <c r="PYJ275" s="1"/>
      <c r="PYK275" s="1"/>
      <c r="PYL275" s="1"/>
      <c r="PYM275" s="1"/>
      <c r="PYN275" s="1"/>
      <c r="PYO275" s="1"/>
      <c r="PYP275" s="1"/>
      <c r="PYQ275" s="1"/>
      <c r="PYR275" s="1"/>
      <c r="PYS275" s="1"/>
      <c r="PYT275" s="1"/>
      <c r="PYU275" s="1"/>
      <c r="PYV275" s="1"/>
      <c r="PYW275" s="1"/>
      <c r="PYX275" s="1"/>
      <c r="PYY275" s="1"/>
      <c r="PYZ275" s="1"/>
      <c r="PZA275" s="1"/>
      <c r="PZB275" s="1"/>
      <c r="PZC275" s="1"/>
      <c r="PZD275" s="1"/>
      <c r="PZE275" s="1"/>
      <c r="PZF275" s="1"/>
      <c r="PZG275" s="1"/>
      <c r="PZH275" s="1"/>
      <c r="PZI275" s="1"/>
      <c r="PZJ275" s="1"/>
      <c r="PZK275" s="1"/>
      <c r="PZL275" s="1"/>
      <c r="PZM275" s="1"/>
      <c r="PZN275" s="1"/>
      <c r="PZO275" s="1"/>
      <c r="PZP275" s="1"/>
      <c r="PZQ275" s="1"/>
      <c r="PZR275" s="1"/>
      <c r="PZS275" s="1"/>
      <c r="PZT275" s="1"/>
      <c r="PZU275" s="1"/>
      <c r="PZV275" s="1"/>
      <c r="PZW275" s="1"/>
      <c r="PZX275" s="1"/>
      <c r="PZY275" s="1"/>
      <c r="PZZ275" s="1"/>
      <c r="QAA275" s="1"/>
      <c r="QAB275" s="1"/>
      <c r="QAC275" s="1"/>
      <c r="QAD275" s="1"/>
      <c r="QAE275" s="1"/>
      <c r="QAF275" s="1"/>
      <c r="QAG275" s="1"/>
      <c r="QAH275" s="1"/>
      <c r="QAI275" s="1"/>
      <c r="QAJ275" s="1"/>
      <c r="QAK275" s="1"/>
      <c r="QAL275" s="1"/>
      <c r="QAM275" s="1"/>
      <c r="QAN275" s="1"/>
      <c r="QAO275" s="1"/>
      <c r="QAP275" s="1"/>
      <c r="QAQ275" s="1"/>
      <c r="QAR275" s="1"/>
      <c r="QAS275" s="1"/>
      <c r="QAT275" s="1"/>
      <c r="QAU275" s="1"/>
      <c r="QAV275" s="1"/>
      <c r="QAW275" s="1"/>
      <c r="QAX275" s="1"/>
      <c r="QAY275" s="1"/>
      <c r="QAZ275" s="1"/>
      <c r="QBA275" s="1"/>
      <c r="QBB275" s="1"/>
      <c r="QBC275" s="1"/>
      <c r="QBD275" s="1"/>
      <c r="QBE275" s="1"/>
      <c r="QBF275" s="1"/>
      <c r="QBG275" s="1"/>
      <c r="QBH275" s="1"/>
      <c r="QBI275" s="1"/>
      <c r="QBJ275" s="1"/>
      <c r="QBK275" s="1"/>
      <c r="QBL275" s="1"/>
      <c r="QBM275" s="1"/>
      <c r="QBN275" s="1"/>
      <c r="QBO275" s="1"/>
      <c r="QBP275" s="1"/>
      <c r="QBQ275" s="1"/>
      <c r="QBR275" s="1"/>
      <c r="QBS275" s="1"/>
      <c r="QBT275" s="1"/>
      <c r="QBU275" s="1"/>
      <c r="QBV275" s="1"/>
      <c r="QBW275" s="1"/>
      <c r="QBX275" s="1"/>
      <c r="QBY275" s="1"/>
      <c r="QBZ275" s="1"/>
      <c r="QCA275" s="1"/>
      <c r="QCB275" s="1"/>
      <c r="QCC275" s="1"/>
      <c r="QCD275" s="1"/>
      <c r="QCE275" s="1"/>
      <c r="QCF275" s="1"/>
      <c r="QCG275" s="1"/>
      <c r="QCH275" s="1"/>
      <c r="QCI275" s="1"/>
      <c r="QCJ275" s="1"/>
      <c r="QCK275" s="1"/>
      <c r="QCL275" s="1"/>
      <c r="QCM275" s="1"/>
      <c r="QCN275" s="1"/>
      <c r="QCO275" s="1"/>
      <c r="QCP275" s="1"/>
      <c r="QCQ275" s="1"/>
      <c r="QCR275" s="1"/>
      <c r="QCS275" s="1"/>
      <c r="QCT275" s="1"/>
      <c r="QCU275" s="1"/>
      <c r="QCV275" s="1"/>
      <c r="QCW275" s="1"/>
      <c r="QCX275" s="1"/>
      <c r="QCY275" s="1"/>
      <c r="QCZ275" s="1"/>
      <c r="QDA275" s="1"/>
      <c r="QDB275" s="1"/>
      <c r="QDC275" s="1"/>
      <c r="QDD275" s="1"/>
      <c r="QDE275" s="1"/>
      <c r="QDF275" s="1"/>
      <c r="QDG275" s="1"/>
      <c r="QDH275" s="1"/>
      <c r="QDI275" s="1"/>
      <c r="QDJ275" s="1"/>
      <c r="QDK275" s="1"/>
      <c r="QDL275" s="1"/>
      <c r="QDM275" s="1"/>
      <c r="QDN275" s="1"/>
      <c r="QDO275" s="1"/>
      <c r="QDP275" s="1"/>
      <c r="QDQ275" s="1"/>
      <c r="QDR275" s="1"/>
      <c r="QDS275" s="1"/>
      <c r="QDT275" s="1"/>
      <c r="QDU275" s="1"/>
      <c r="QDV275" s="1"/>
      <c r="QDW275" s="1"/>
      <c r="QDX275" s="1"/>
      <c r="QDY275" s="1"/>
      <c r="QDZ275" s="1"/>
      <c r="QEA275" s="1"/>
      <c r="QEB275" s="1"/>
      <c r="QEC275" s="1"/>
      <c r="QED275" s="1"/>
      <c r="QEE275" s="1"/>
      <c r="QEF275" s="1"/>
      <c r="QEG275" s="1"/>
      <c r="QEH275" s="1"/>
      <c r="QEI275" s="1"/>
      <c r="QEJ275" s="1"/>
      <c r="QEK275" s="1"/>
      <c r="QEL275" s="1"/>
      <c r="QEM275" s="1"/>
      <c r="QEN275" s="1"/>
      <c r="QEO275" s="1"/>
      <c r="QEP275" s="1"/>
      <c r="QEQ275" s="1"/>
      <c r="QER275" s="1"/>
      <c r="QES275" s="1"/>
      <c r="QET275" s="1"/>
      <c r="QEU275" s="1"/>
      <c r="QEV275" s="1"/>
      <c r="QEW275" s="1"/>
      <c r="QEX275" s="1"/>
      <c r="QEY275" s="1"/>
      <c r="QEZ275" s="1"/>
      <c r="QFA275" s="1"/>
      <c r="QFB275" s="1"/>
      <c r="QFC275" s="1"/>
      <c r="QFD275" s="1"/>
      <c r="QFE275" s="1"/>
      <c r="QFF275" s="1"/>
      <c r="QFG275" s="1"/>
      <c r="QFH275" s="1"/>
      <c r="QFI275" s="1"/>
      <c r="QFJ275" s="1"/>
      <c r="QFK275" s="1"/>
      <c r="QFL275" s="1"/>
      <c r="QFM275" s="1"/>
      <c r="QFN275" s="1"/>
      <c r="QFO275" s="1"/>
      <c r="QFP275" s="1"/>
      <c r="QFQ275" s="1"/>
      <c r="QFR275" s="1"/>
      <c r="QFS275" s="1"/>
      <c r="QFT275" s="1"/>
      <c r="QFU275" s="1"/>
      <c r="QFV275" s="1"/>
      <c r="QFW275" s="1"/>
      <c r="QFX275" s="1"/>
      <c r="QFY275" s="1"/>
      <c r="QFZ275" s="1"/>
      <c r="QGA275" s="1"/>
      <c r="QGB275" s="1"/>
      <c r="QGC275" s="1"/>
      <c r="QGD275" s="1"/>
      <c r="QGE275" s="1"/>
      <c r="QGF275" s="1"/>
      <c r="QGG275" s="1"/>
      <c r="QGH275" s="1"/>
      <c r="QGI275" s="1"/>
      <c r="QGJ275" s="1"/>
      <c r="QGK275" s="1"/>
      <c r="QGL275" s="1"/>
      <c r="QGM275" s="1"/>
      <c r="QGN275" s="1"/>
      <c r="QGO275" s="1"/>
      <c r="QGP275" s="1"/>
      <c r="QGQ275" s="1"/>
      <c r="QGR275" s="1"/>
      <c r="QGS275" s="1"/>
      <c r="QGT275" s="1"/>
      <c r="QGU275" s="1"/>
      <c r="QGV275" s="1"/>
      <c r="QGW275" s="1"/>
      <c r="QGX275" s="1"/>
      <c r="QGY275" s="1"/>
      <c r="QGZ275" s="1"/>
      <c r="QHA275" s="1"/>
      <c r="QHB275" s="1"/>
      <c r="QHC275" s="1"/>
      <c r="QHD275" s="1"/>
      <c r="QHE275" s="1"/>
      <c r="QHF275" s="1"/>
      <c r="QHG275" s="1"/>
      <c r="QHH275" s="1"/>
      <c r="QHI275" s="1"/>
      <c r="QHJ275" s="1"/>
      <c r="QHK275" s="1"/>
      <c r="QHL275" s="1"/>
      <c r="QHM275" s="1"/>
      <c r="QHN275" s="1"/>
      <c r="QHO275" s="1"/>
      <c r="QHP275" s="1"/>
      <c r="QHQ275" s="1"/>
      <c r="QHR275" s="1"/>
      <c r="QHS275" s="1"/>
      <c r="QHT275" s="1"/>
      <c r="QHU275" s="1"/>
      <c r="QHV275" s="1"/>
      <c r="QHW275" s="1"/>
      <c r="QHX275" s="1"/>
      <c r="QHY275" s="1"/>
      <c r="QHZ275" s="1"/>
      <c r="QIA275" s="1"/>
      <c r="QIB275" s="1"/>
      <c r="QIC275" s="1"/>
      <c r="QID275" s="1"/>
      <c r="QIE275" s="1"/>
      <c r="QIF275" s="1"/>
      <c r="QIG275" s="1"/>
      <c r="QIH275" s="1"/>
      <c r="QII275" s="1"/>
      <c r="QIJ275" s="1"/>
      <c r="QIK275" s="1"/>
      <c r="QIL275" s="1"/>
      <c r="QIM275" s="1"/>
      <c r="QIN275" s="1"/>
      <c r="QIO275" s="1"/>
      <c r="QIP275" s="1"/>
      <c r="QIQ275" s="1"/>
      <c r="QIR275" s="1"/>
      <c r="QIS275" s="1"/>
      <c r="QIT275" s="1"/>
      <c r="QIU275" s="1"/>
      <c r="QIV275" s="1"/>
      <c r="QIW275" s="1"/>
      <c r="QIX275" s="1"/>
      <c r="QIY275" s="1"/>
      <c r="QIZ275" s="1"/>
      <c r="QJA275" s="1"/>
      <c r="QJB275" s="1"/>
      <c r="QJC275" s="1"/>
      <c r="QJD275" s="1"/>
      <c r="QJE275" s="1"/>
      <c r="QJF275" s="1"/>
      <c r="QJG275" s="1"/>
      <c r="QJH275" s="1"/>
      <c r="QJI275" s="1"/>
      <c r="QJJ275" s="1"/>
      <c r="QJK275" s="1"/>
      <c r="QJL275" s="1"/>
      <c r="QJM275" s="1"/>
      <c r="QJN275" s="1"/>
      <c r="QJO275" s="1"/>
      <c r="QJP275" s="1"/>
      <c r="QJQ275" s="1"/>
      <c r="QJR275" s="1"/>
      <c r="QJS275" s="1"/>
      <c r="QJT275" s="1"/>
      <c r="QJU275" s="1"/>
      <c r="QJV275" s="1"/>
      <c r="QJW275" s="1"/>
      <c r="QJX275" s="1"/>
      <c r="QJY275" s="1"/>
      <c r="QJZ275" s="1"/>
      <c r="QKA275" s="1"/>
      <c r="QKB275" s="1"/>
      <c r="QKC275" s="1"/>
      <c r="QKD275" s="1"/>
      <c r="QKE275" s="1"/>
      <c r="QKF275" s="1"/>
      <c r="QKG275" s="1"/>
      <c r="QKH275" s="1"/>
      <c r="QKI275" s="1"/>
      <c r="QKJ275" s="1"/>
      <c r="QKK275" s="1"/>
      <c r="QKL275" s="1"/>
      <c r="QKM275" s="1"/>
      <c r="QKN275" s="1"/>
      <c r="QKO275" s="1"/>
      <c r="QKP275" s="1"/>
      <c r="QKQ275" s="1"/>
      <c r="QKR275" s="1"/>
      <c r="QKS275" s="1"/>
      <c r="QKT275" s="1"/>
      <c r="QKU275" s="1"/>
      <c r="QKV275" s="1"/>
      <c r="QKW275" s="1"/>
      <c r="QKX275" s="1"/>
      <c r="QKY275" s="1"/>
      <c r="QKZ275" s="1"/>
      <c r="QLA275" s="1"/>
      <c r="QLB275" s="1"/>
      <c r="QLC275" s="1"/>
      <c r="QLD275" s="1"/>
      <c r="QLE275" s="1"/>
      <c r="QLF275" s="1"/>
      <c r="QLG275" s="1"/>
      <c r="QLH275" s="1"/>
      <c r="QLI275" s="1"/>
      <c r="QLJ275" s="1"/>
      <c r="QLK275" s="1"/>
      <c r="QLL275" s="1"/>
      <c r="QLM275" s="1"/>
      <c r="QLN275" s="1"/>
      <c r="QLO275" s="1"/>
      <c r="QLP275" s="1"/>
      <c r="QLQ275" s="1"/>
      <c r="QLR275" s="1"/>
      <c r="QLS275" s="1"/>
      <c r="QLT275" s="1"/>
      <c r="QLU275" s="1"/>
      <c r="QLV275" s="1"/>
      <c r="QLW275" s="1"/>
      <c r="QLX275" s="1"/>
      <c r="QLY275" s="1"/>
      <c r="QLZ275" s="1"/>
      <c r="QMA275" s="1"/>
      <c r="QMB275" s="1"/>
      <c r="QMC275" s="1"/>
      <c r="QMD275" s="1"/>
      <c r="QME275" s="1"/>
      <c r="QMF275" s="1"/>
      <c r="QMG275" s="1"/>
      <c r="QMH275" s="1"/>
      <c r="QMI275" s="1"/>
      <c r="QMJ275" s="1"/>
      <c r="QMK275" s="1"/>
      <c r="QML275" s="1"/>
      <c r="QMM275" s="1"/>
      <c r="QMN275" s="1"/>
      <c r="QMO275" s="1"/>
      <c r="QMP275" s="1"/>
      <c r="QMQ275" s="1"/>
      <c r="QMR275" s="1"/>
      <c r="QMS275" s="1"/>
      <c r="QMT275" s="1"/>
      <c r="QMU275" s="1"/>
      <c r="QMV275" s="1"/>
      <c r="QMW275" s="1"/>
      <c r="QMX275" s="1"/>
      <c r="QMY275" s="1"/>
      <c r="QMZ275" s="1"/>
      <c r="QNA275" s="1"/>
      <c r="QNB275" s="1"/>
      <c r="QNC275" s="1"/>
      <c r="QND275" s="1"/>
      <c r="QNE275" s="1"/>
      <c r="QNF275" s="1"/>
      <c r="QNG275" s="1"/>
      <c r="QNH275" s="1"/>
      <c r="QNI275" s="1"/>
      <c r="QNJ275" s="1"/>
      <c r="QNK275" s="1"/>
      <c r="QNL275" s="1"/>
      <c r="QNM275" s="1"/>
      <c r="QNN275" s="1"/>
      <c r="QNO275" s="1"/>
      <c r="QNP275" s="1"/>
      <c r="QNQ275" s="1"/>
      <c r="QNR275" s="1"/>
      <c r="QNS275" s="1"/>
      <c r="QNT275" s="1"/>
      <c r="QNU275" s="1"/>
      <c r="QNV275" s="1"/>
      <c r="QNW275" s="1"/>
      <c r="QNX275" s="1"/>
      <c r="QNY275" s="1"/>
      <c r="QNZ275" s="1"/>
      <c r="QOA275" s="1"/>
      <c r="QOB275" s="1"/>
      <c r="QOC275" s="1"/>
      <c r="QOD275" s="1"/>
      <c r="QOE275" s="1"/>
      <c r="QOF275" s="1"/>
      <c r="QOG275" s="1"/>
      <c r="QOH275" s="1"/>
      <c r="QOI275" s="1"/>
      <c r="QOJ275" s="1"/>
      <c r="QOK275" s="1"/>
      <c r="QOL275" s="1"/>
      <c r="QOM275" s="1"/>
      <c r="QON275" s="1"/>
      <c r="QOO275" s="1"/>
      <c r="QOP275" s="1"/>
      <c r="QOQ275" s="1"/>
      <c r="QOR275" s="1"/>
      <c r="QOS275" s="1"/>
      <c r="QOT275" s="1"/>
      <c r="QOU275" s="1"/>
      <c r="QOV275" s="1"/>
      <c r="QOW275" s="1"/>
      <c r="QOX275" s="1"/>
      <c r="QOY275" s="1"/>
      <c r="QOZ275" s="1"/>
      <c r="QPA275" s="1"/>
      <c r="QPB275" s="1"/>
      <c r="QPC275" s="1"/>
      <c r="QPD275" s="1"/>
      <c r="QPE275" s="1"/>
      <c r="QPF275" s="1"/>
      <c r="QPG275" s="1"/>
      <c r="QPH275" s="1"/>
      <c r="QPI275" s="1"/>
      <c r="QPJ275" s="1"/>
      <c r="QPK275" s="1"/>
      <c r="QPL275" s="1"/>
      <c r="QPM275" s="1"/>
      <c r="QPN275" s="1"/>
      <c r="QPO275" s="1"/>
      <c r="QPP275" s="1"/>
      <c r="QPQ275" s="1"/>
      <c r="QPR275" s="1"/>
      <c r="QPS275" s="1"/>
      <c r="QPT275" s="1"/>
      <c r="QPU275" s="1"/>
      <c r="QPV275" s="1"/>
      <c r="QPW275" s="1"/>
      <c r="QPX275" s="1"/>
      <c r="QPY275" s="1"/>
      <c r="QPZ275" s="1"/>
      <c r="QQA275" s="1"/>
      <c r="QQB275" s="1"/>
      <c r="QQC275" s="1"/>
      <c r="QQD275" s="1"/>
      <c r="QQE275" s="1"/>
      <c r="QQF275" s="1"/>
      <c r="QQG275" s="1"/>
      <c r="QQH275" s="1"/>
      <c r="QQI275" s="1"/>
      <c r="QQJ275" s="1"/>
      <c r="QQK275" s="1"/>
      <c r="QQL275" s="1"/>
      <c r="QQM275" s="1"/>
      <c r="QQN275" s="1"/>
      <c r="QQO275" s="1"/>
      <c r="QQP275" s="1"/>
      <c r="QQQ275" s="1"/>
      <c r="QQR275" s="1"/>
      <c r="QQS275" s="1"/>
      <c r="QQT275" s="1"/>
      <c r="QQU275" s="1"/>
      <c r="QQV275" s="1"/>
      <c r="QQW275" s="1"/>
      <c r="QQX275" s="1"/>
      <c r="QQY275" s="1"/>
      <c r="QQZ275" s="1"/>
      <c r="QRA275" s="1"/>
      <c r="QRB275" s="1"/>
      <c r="QRC275" s="1"/>
      <c r="QRD275" s="1"/>
      <c r="QRE275" s="1"/>
      <c r="QRF275" s="1"/>
      <c r="QRG275" s="1"/>
      <c r="QRH275" s="1"/>
      <c r="QRI275" s="1"/>
      <c r="QRJ275" s="1"/>
      <c r="QRK275" s="1"/>
      <c r="QRL275" s="1"/>
      <c r="QRM275" s="1"/>
      <c r="QRN275" s="1"/>
      <c r="QRO275" s="1"/>
      <c r="QRP275" s="1"/>
      <c r="QRQ275" s="1"/>
      <c r="QRR275" s="1"/>
      <c r="QRS275" s="1"/>
      <c r="QRT275" s="1"/>
      <c r="QRU275" s="1"/>
      <c r="QRV275" s="1"/>
      <c r="QRW275" s="1"/>
      <c r="QRX275" s="1"/>
      <c r="QRY275" s="1"/>
      <c r="QRZ275" s="1"/>
      <c r="QSA275" s="1"/>
      <c r="QSB275" s="1"/>
      <c r="QSC275" s="1"/>
      <c r="QSD275" s="1"/>
      <c r="QSE275" s="1"/>
      <c r="QSF275" s="1"/>
      <c r="QSG275" s="1"/>
      <c r="QSH275" s="1"/>
      <c r="QSI275" s="1"/>
      <c r="QSJ275" s="1"/>
      <c r="QSK275" s="1"/>
      <c r="QSL275" s="1"/>
      <c r="QSM275" s="1"/>
      <c r="QSN275" s="1"/>
      <c r="QSO275" s="1"/>
      <c r="QSP275" s="1"/>
      <c r="QSQ275" s="1"/>
      <c r="QSR275" s="1"/>
      <c r="QSS275" s="1"/>
      <c r="QST275" s="1"/>
      <c r="QSU275" s="1"/>
      <c r="QSV275" s="1"/>
      <c r="QSW275" s="1"/>
      <c r="QSX275" s="1"/>
      <c r="QSY275" s="1"/>
      <c r="QSZ275" s="1"/>
      <c r="QTA275" s="1"/>
      <c r="QTB275" s="1"/>
      <c r="QTC275" s="1"/>
      <c r="QTD275" s="1"/>
      <c r="QTE275" s="1"/>
      <c r="QTF275" s="1"/>
      <c r="QTG275" s="1"/>
      <c r="QTH275" s="1"/>
      <c r="QTI275" s="1"/>
      <c r="QTJ275" s="1"/>
      <c r="QTK275" s="1"/>
      <c r="QTL275" s="1"/>
      <c r="QTM275" s="1"/>
      <c r="QTN275" s="1"/>
      <c r="QTO275" s="1"/>
      <c r="QTP275" s="1"/>
      <c r="QTQ275" s="1"/>
      <c r="QTR275" s="1"/>
      <c r="QTS275" s="1"/>
      <c r="QTT275" s="1"/>
      <c r="QTU275" s="1"/>
      <c r="QTV275" s="1"/>
      <c r="QTW275" s="1"/>
      <c r="QTX275" s="1"/>
      <c r="QTY275" s="1"/>
      <c r="QTZ275" s="1"/>
      <c r="QUA275" s="1"/>
      <c r="QUB275" s="1"/>
      <c r="QUC275" s="1"/>
      <c r="QUD275" s="1"/>
      <c r="QUE275" s="1"/>
      <c r="QUF275" s="1"/>
      <c r="QUG275" s="1"/>
      <c r="QUH275" s="1"/>
      <c r="QUI275" s="1"/>
      <c r="QUJ275" s="1"/>
      <c r="QUK275" s="1"/>
      <c r="QUL275" s="1"/>
      <c r="QUM275" s="1"/>
      <c r="QUN275" s="1"/>
      <c r="QUO275" s="1"/>
      <c r="QUP275" s="1"/>
      <c r="QUQ275" s="1"/>
      <c r="QUR275" s="1"/>
      <c r="QUS275" s="1"/>
      <c r="QUT275" s="1"/>
      <c r="QUU275" s="1"/>
      <c r="QUV275" s="1"/>
      <c r="QUW275" s="1"/>
      <c r="QUX275" s="1"/>
      <c r="QUY275" s="1"/>
      <c r="QUZ275" s="1"/>
      <c r="QVA275" s="1"/>
      <c r="QVB275" s="1"/>
      <c r="QVC275" s="1"/>
      <c r="QVD275" s="1"/>
      <c r="QVE275" s="1"/>
      <c r="QVF275" s="1"/>
      <c r="QVG275" s="1"/>
      <c r="QVH275" s="1"/>
      <c r="QVI275" s="1"/>
      <c r="QVJ275" s="1"/>
      <c r="QVK275" s="1"/>
      <c r="QVL275" s="1"/>
      <c r="QVM275" s="1"/>
      <c r="QVN275" s="1"/>
      <c r="QVO275" s="1"/>
      <c r="QVP275" s="1"/>
      <c r="QVQ275" s="1"/>
      <c r="QVR275" s="1"/>
      <c r="QVS275" s="1"/>
      <c r="QVT275" s="1"/>
      <c r="QVU275" s="1"/>
      <c r="QVV275" s="1"/>
      <c r="QVW275" s="1"/>
      <c r="QVX275" s="1"/>
      <c r="QVY275" s="1"/>
      <c r="QVZ275" s="1"/>
      <c r="QWA275" s="1"/>
      <c r="QWB275" s="1"/>
      <c r="QWC275" s="1"/>
      <c r="QWD275" s="1"/>
      <c r="QWE275" s="1"/>
      <c r="QWF275" s="1"/>
      <c r="QWG275" s="1"/>
      <c r="QWH275" s="1"/>
      <c r="QWI275" s="1"/>
      <c r="QWJ275" s="1"/>
      <c r="QWK275" s="1"/>
      <c r="QWL275" s="1"/>
      <c r="QWM275" s="1"/>
      <c r="QWN275" s="1"/>
      <c r="QWO275" s="1"/>
      <c r="QWP275" s="1"/>
      <c r="QWQ275" s="1"/>
      <c r="QWR275" s="1"/>
      <c r="QWS275" s="1"/>
      <c r="QWT275" s="1"/>
      <c r="QWU275" s="1"/>
      <c r="QWV275" s="1"/>
      <c r="QWW275" s="1"/>
      <c r="QWX275" s="1"/>
      <c r="QWY275" s="1"/>
      <c r="QWZ275" s="1"/>
      <c r="QXA275" s="1"/>
      <c r="QXB275" s="1"/>
      <c r="QXC275" s="1"/>
      <c r="QXD275" s="1"/>
      <c r="QXE275" s="1"/>
      <c r="QXF275" s="1"/>
      <c r="QXG275" s="1"/>
      <c r="QXH275" s="1"/>
      <c r="QXI275" s="1"/>
      <c r="QXJ275" s="1"/>
      <c r="QXK275" s="1"/>
      <c r="QXL275" s="1"/>
      <c r="QXM275" s="1"/>
      <c r="QXN275" s="1"/>
      <c r="QXO275" s="1"/>
      <c r="QXP275" s="1"/>
      <c r="QXQ275" s="1"/>
      <c r="QXR275" s="1"/>
      <c r="QXS275" s="1"/>
      <c r="QXT275" s="1"/>
      <c r="QXU275" s="1"/>
      <c r="QXV275" s="1"/>
      <c r="QXW275" s="1"/>
      <c r="QXX275" s="1"/>
      <c r="QXY275" s="1"/>
      <c r="QXZ275" s="1"/>
      <c r="QYA275" s="1"/>
      <c r="QYB275" s="1"/>
      <c r="QYC275" s="1"/>
      <c r="QYD275" s="1"/>
      <c r="QYE275" s="1"/>
      <c r="QYF275" s="1"/>
      <c r="QYG275" s="1"/>
      <c r="QYH275" s="1"/>
      <c r="QYI275" s="1"/>
      <c r="QYJ275" s="1"/>
      <c r="QYK275" s="1"/>
      <c r="QYL275" s="1"/>
      <c r="QYM275" s="1"/>
      <c r="QYN275" s="1"/>
      <c r="QYO275" s="1"/>
      <c r="QYP275" s="1"/>
      <c r="QYQ275" s="1"/>
      <c r="QYR275" s="1"/>
      <c r="QYS275" s="1"/>
      <c r="QYT275" s="1"/>
      <c r="QYU275" s="1"/>
      <c r="QYV275" s="1"/>
      <c r="QYW275" s="1"/>
      <c r="QYX275" s="1"/>
      <c r="QYY275" s="1"/>
      <c r="QYZ275" s="1"/>
      <c r="QZA275" s="1"/>
      <c r="QZB275" s="1"/>
      <c r="QZC275" s="1"/>
      <c r="QZD275" s="1"/>
      <c r="QZE275" s="1"/>
      <c r="QZF275" s="1"/>
      <c r="QZG275" s="1"/>
      <c r="QZH275" s="1"/>
      <c r="QZI275" s="1"/>
      <c r="QZJ275" s="1"/>
      <c r="QZK275" s="1"/>
      <c r="QZL275" s="1"/>
      <c r="QZM275" s="1"/>
      <c r="QZN275" s="1"/>
      <c r="QZO275" s="1"/>
      <c r="QZP275" s="1"/>
      <c r="QZQ275" s="1"/>
      <c r="QZR275" s="1"/>
      <c r="QZS275" s="1"/>
      <c r="QZT275" s="1"/>
      <c r="QZU275" s="1"/>
      <c r="QZV275" s="1"/>
      <c r="QZW275" s="1"/>
      <c r="QZX275" s="1"/>
      <c r="QZY275" s="1"/>
      <c r="QZZ275" s="1"/>
      <c r="RAA275" s="1"/>
      <c r="RAB275" s="1"/>
      <c r="RAC275" s="1"/>
      <c r="RAD275" s="1"/>
      <c r="RAE275" s="1"/>
      <c r="RAF275" s="1"/>
      <c r="RAG275" s="1"/>
      <c r="RAH275" s="1"/>
      <c r="RAI275" s="1"/>
      <c r="RAJ275" s="1"/>
      <c r="RAK275" s="1"/>
      <c r="RAL275" s="1"/>
      <c r="RAM275" s="1"/>
      <c r="RAN275" s="1"/>
      <c r="RAO275" s="1"/>
      <c r="RAP275" s="1"/>
      <c r="RAQ275" s="1"/>
      <c r="RAR275" s="1"/>
      <c r="RAS275" s="1"/>
      <c r="RAT275" s="1"/>
      <c r="RAU275" s="1"/>
      <c r="RAV275" s="1"/>
      <c r="RAW275" s="1"/>
      <c r="RAX275" s="1"/>
      <c r="RAY275" s="1"/>
      <c r="RAZ275" s="1"/>
      <c r="RBA275" s="1"/>
      <c r="RBB275" s="1"/>
      <c r="RBC275" s="1"/>
      <c r="RBD275" s="1"/>
      <c r="RBE275" s="1"/>
      <c r="RBF275" s="1"/>
      <c r="RBG275" s="1"/>
      <c r="RBH275" s="1"/>
      <c r="RBI275" s="1"/>
      <c r="RBJ275" s="1"/>
      <c r="RBK275" s="1"/>
      <c r="RBL275" s="1"/>
      <c r="RBM275" s="1"/>
      <c r="RBN275" s="1"/>
      <c r="RBO275" s="1"/>
      <c r="RBP275" s="1"/>
      <c r="RBQ275" s="1"/>
      <c r="RBR275" s="1"/>
      <c r="RBS275" s="1"/>
      <c r="RBT275" s="1"/>
      <c r="RBU275" s="1"/>
      <c r="RBV275" s="1"/>
      <c r="RBW275" s="1"/>
      <c r="RBX275" s="1"/>
      <c r="RBY275" s="1"/>
      <c r="RBZ275" s="1"/>
      <c r="RCA275" s="1"/>
      <c r="RCB275" s="1"/>
      <c r="RCC275" s="1"/>
      <c r="RCD275" s="1"/>
      <c r="RCE275" s="1"/>
      <c r="RCF275" s="1"/>
      <c r="RCG275" s="1"/>
      <c r="RCH275" s="1"/>
      <c r="RCI275" s="1"/>
      <c r="RCJ275" s="1"/>
      <c r="RCK275" s="1"/>
      <c r="RCL275" s="1"/>
      <c r="RCM275" s="1"/>
      <c r="RCN275" s="1"/>
      <c r="RCO275" s="1"/>
      <c r="RCP275" s="1"/>
      <c r="RCQ275" s="1"/>
      <c r="RCR275" s="1"/>
      <c r="RCS275" s="1"/>
      <c r="RCT275" s="1"/>
      <c r="RCU275" s="1"/>
      <c r="RCV275" s="1"/>
      <c r="RCW275" s="1"/>
      <c r="RCX275" s="1"/>
      <c r="RCY275" s="1"/>
      <c r="RCZ275" s="1"/>
      <c r="RDA275" s="1"/>
      <c r="RDB275" s="1"/>
      <c r="RDC275" s="1"/>
      <c r="RDD275" s="1"/>
      <c r="RDE275" s="1"/>
      <c r="RDF275" s="1"/>
      <c r="RDG275" s="1"/>
      <c r="RDH275" s="1"/>
      <c r="RDI275" s="1"/>
      <c r="RDJ275" s="1"/>
      <c r="RDK275" s="1"/>
      <c r="RDL275" s="1"/>
      <c r="RDM275" s="1"/>
      <c r="RDN275" s="1"/>
      <c r="RDO275" s="1"/>
      <c r="RDP275" s="1"/>
      <c r="RDQ275" s="1"/>
      <c r="RDR275" s="1"/>
      <c r="RDS275" s="1"/>
      <c r="RDT275" s="1"/>
      <c r="RDU275" s="1"/>
      <c r="RDV275" s="1"/>
      <c r="RDW275" s="1"/>
      <c r="RDX275" s="1"/>
      <c r="RDY275" s="1"/>
      <c r="RDZ275" s="1"/>
      <c r="REA275" s="1"/>
      <c r="REB275" s="1"/>
      <c r="REC275" s="1"/>
      <c r="RED275" s="1"/>
      <c r="REE275" s="1"/>
      <c r="REF275" s="1"/>
      <c r="REG275" s="1"/>
      <c r="REH275" s="1"/>
      <c r="REI275" s="1"/>
      <c r="REJ275" s="1"/>
      <c r="REK275" s="1"/>
      <c r="REL275" s="1"/>
      <c r="REM275" s="1"/>
      <c r="REN275" s="1"/>
      <c r="REO275" s="1"/>
      <c r="REP275" s="1"/>
      <c r="REQ275" s="1"/>
      <c r="RER275" s="1"/>
      <c r="RES275" s="1"/>
      <c r="RET275" s="1"/>
      <c r="REU275" s="1"/>
      <c r="REV275" s="1"/>
      <c r="REW275" s="1"/>
      <c r="REX275" s="1"/>
      <c r="REY275" s="1"/>
      <c r="REZ275" s="1"/>
      <c r="RFA275" s="1"/>
      <c r="RFB275" s="1"/>
      <c r="RFC275" s="1"/>
      <c r="RFD275" s="1"/>
      <c r="RFE275" s="1"/>
      <c r="RFF275" s="1"/>
      <c r="RFG275" s="1"/>
      <c r="RFH275" s="1"/>
      <c r="RFI275" s="1"/>
      <c r="RFJ275" s="1"/>
      <c r="RFK275" s="1"/>
      <c r="RFL275" s="1"/>
      <c r="RFM275" s="1"/>
      <c r="RFN275" s="1"/>
      <c r="RFO275" s="1"/>
      <c r="RFP275" s="1"/>
      <c r="RFQ275" s="1"/>
      <c r="RFR275" s="1"/>
      <c r="RFS275" s="1"/>
      <c r="RFT275" s="1"/>
      <c r="RFU275" s="1"/>
      <c r="RFV275" s="1"/>
      <c r="RFW275" s="1"/>
      <c r="RFX275" s="1"/>
      <c r="RFY275" s="1"/>
      <c r="RFZ275" s="1"/>
      <c r="RGA275" s="1"/>
      <c r="RGB275" s="1"/>
      <c r="RGC275" s="1"/>
      <c r="RGD275" s="1"/>
      <c r="RGE275" s="1"/>
      <c r="RGF275" s="1"/>
      <c r="RGG275" s="1"/>
      <c r="RGH275" s="1"/>
      <c r="RGI275" s="1"/>
      <c r="RGJ275" s="1"/>
      <c r="RGK275" s="1"/>
      <c r="RGL275" s="1"/>
      <c r="RGM275" s="1"/>
      <c r="RGN275" s="1"/>
      <c r="RGO275" s="1"/>
      <c r="RGP275" s="1"/>
      <c r="RGQ275" s="1"/>
      <c r="RGR275" s="1"/>
      <c r="RGS275" s="1"/>
      <c r="RGT275" s="1"/>
      <c r="RGU275" s="1"/>
      <c r="RGV275" s="1"/>
      <c r="RGW275" s="1"/>
      <c r="RGX275" s="1"/>
      <c r="RGY275" s="1"/>
      <c r="RGZ275" s="1"/>
      <c r="RHA275" s="1"/>
      <c r="RHB275" s="1"/>
      <c r="RHC275" s="1"/>
      <c r="RHD275" s="1"/>
      <c r="RHE275" s="1"/>
      <c r="RHF275" s="1"/>
      <c r="RHG275" s="1"/>
      <c r="RHH275" s="1"/>
      <c r="RHI275" s="1"/>
      <c r="RHJ275" s="1"/>
      <c r="RHK275" s="1"/>
      <c r="RHL275" s="1"/>
      <c r="RHM275" s="1"/>
      <c r="RHN275" s="1"/>
      <c r="RHO275" s="1"/>
      <c r="RHP275" s="1"/>
      <c r="RHQ275" s="1"/>
      <c r="RHR275" s="1"/>
      <c r="RHS275" s="1"/>
      <c r="RHT275" s="1"/>
      <c r="RHU275" s="1"/>
      <c r="RHV275" s="1"/>
      <c r="RHW275" s="1"/>
      <c r="RHX275" s="1"/>
      <c r="RHY275" s="1"/>
      <c r="RHZ275" s="1"/>
      <c r="RIA275" s="1"/>
      <c r="RIB275" s="1"/>
      <c r="RIC275" s="1"/>
      <c r="RID275" s="1"/>
      <c r="RIE275" s="1"/>
      <c r="RIF275" s="1"/>
      <c r="RIG275" s="1"/>
      <c r="RIH275" s="1"/>
      <c r="RII275" s="1"/>
      <c r="RIJ275" s="1"/>
      <c r="RIK275" s="1"/>
      <c r="RIL275" s="1"/>
      <c r="RIM275" s="1"/>
      <c r="RIN275" s="1"/>
      <c r="RIO275" s="1"/>
      <c r="RIP275" s="1"/>
      <c r="RIQ275" s="1"/>
      <c r="RIR275" s="1"/>
      <c r="RIS275" s="1"/>
      <c r="RIT275" s="1"/>
      <c r="RIU275" s="1"/>
      <c r="RIV275" s="1"/>
      <c r="RIW275" s="1"/>
      <c r="RIX275" s="1"/>
      <c r="RIY275" s="1"/>
      <c r="RIZ275" s="1"/>
      <c r="RJA275" s="1"/>
      <c r="RJB275" s="1"/>
      <c r="RJC275" s="1"/>
      <c r="RJD275" s="1"/>
      <c r="RJE275" s="1"/>
      <c r="RJF275" s="1"/>
      <c r="RJG275" s="1"/>
      <c r="RJH275" s="1"/>
      <c r="RJI275" s="1"/>
      <c r="RJJ275" s="1"/>
      <c r="RJK275" s="1"/>
      <c r="RJL275" s="1"/>
      <c r="RJM275" s="1"/>
      <c r="RJN275" s="1"/>
      <c r="RJO275" s="1"/>
      <c r="RJP275" s="1"/>
      <c r="RJQ275" s="1"/>
      <c r="RJR275" s="1"/>
      <c r="RJS275" s="1"/>
      <c r="RJT275" s="1"/>
      <c r="RJU275" s="1"/>
      <c r="RJV275" s="1"/>
      <c r="RJW275" s="1"/>
      <c r="RJX275" s="1"/>
      <c r="RJY275" s="1"/>
      <c r="RJZ275" s="1"/>
      <c r="RKA275" s="1"/>
      <c r="RKB275" s="1"/>
      <c r="RKC275" s="1"/>
      <c r="RKD275" s="1"/>
      <c r="RKE275" s="1"/>
      <c r="RKF275" s="1"/>
      <c r="RKG275" s="1"/>
      <c r="RKH275" s="1"/>
      <c r="RKI275" s="1"/>
      <c r="RKJ275" s="1"/>
      <c r="RKK275" s="1"/>
      <c r="RKL275" s="1"/>
      <c r="RKM275" s="1"/>
      <c r="RKN275" s="1"/>
      <c r="RKO275" s="1"/>
      <c r="RKP275" s="1"/>
      <c r="RKQ275" s="1"/>
      <c r="RKR275" s="1"/>
      <c r="RKS275" s="1"/>
      <c r="RKT275" s="1"/>
      <c r="RKU275" s="1"/>
      <c r="RKV275" s="1"/>
      <c r="RKW275" s="1"/>
      <c r="RKX275" s="1"/>
      <c r="RKY275" s="1"/>
      <c r="RKZ275" s="1"/>
      <c r="RLA275" s="1"/>
      <c r="RLB275" s="1"/>
      <c r="RLC275" s="1"/>
      <c r="RLD275" s="1"/>
      <c r="RLE275" s="1"/>
      <c r="RLF275" s="1"/>
      <c r="RLG275" s="1"/>
      <c r="RLH275" s="1"/>
      <c r="RLI275" s="1"/>
      <c r="RLJ275" s="1"/>
      <c r="RLK275" s="1"/>
      <c r="RLL275" s="1"/>
      <c r="RLM275" s="1"/>
      <c r="RLN275" s="1"/>
      <c r="RLO275" s="1"/>
      <c r="RLP275" s="1"/>
      <c r="RLQ275" s="1"/>
      <c r="RLR275" s="1"/>
      <c r="RLS275" s="1"/>
      <c r="RLT275" s="1"/>
      <c r="RLU275" s="1"/>
      <c r="RLV275" s="1"/>
      <c r="RLW275" s="1"/>
      <c r="RLX275" s="1"/>
      <c r="RLY275" s="1"/>
      <c r="RLZ275" s="1"/>
      <c r="RMA275" s="1"/>
      <c r="RMB275" s="1"/>
      <c r="RMC275" s="1"/>
      <c r="RMD275" s="1"/>
      <c r="RME275" s="1"/>
      <c r="RMF275" s="1"/>
      <c r="RMG275" s="1"/>
      <c r="RMH275" s="1"/>
      <c r="RMI275" s="1"/>
      <c r="RMJ275" s="1"/>
      <c r="RMK275" s="1"/>
      <c r="RML275" s="1"/>
      <c r="RMM275" s="1"/>
      <c r="RMN275" s="1"/>
      <c r="RMO275" s="1"/>
      <c r="RMP275" s="1"/>
      <c r="RMQ275" s="1"/>
      <c r="RMR275" s="1"/>
      <c r="RMS275" s="1"/>
      <c r="RMT275" s="1"/>
      <c r="RMU275" s="1"/>
      <c r="RMV275" s="1"/>
      <c r="RMW275" s="1"/>
      <c r="RMX275" s="1"/>
      <c r="RMY275" s="1"/>
      <c r="RMZ275" s="1"/>
      <c r="RNA275" s="1"/>
      <c r="RNB275" s="1"/>
      <c r="RNC275" s="1"/>
      <c r="RND275" s="1"/>
      <c r="RNE275" s="1"/>
      <c r="RNF275" s="1"/>
      <c r="RNG275" s="1"/>
      <c r="RNH275" s="1"/>
      <c r="RNI275" s="1"/>
      <c r="RNJ275" s="1"/>
      <c r="RNK275" s="1"/>
      <c r="RNL275" s="1"/>
      <c r="RNM275" s="1"/>
      <c r="RNN275" s="1"/>
      <c r="RNO275" s="1"/>
      <c r="RNP275" s="1"/>
      <c r="RNQ275" s="1"/>
      <c r="RNR275" s="1"/>
      <c r="RNS275" s="1"/>
      <c r="RNT275" s="1"/>
      <c r="RNU275" s="1"/>
      <c r="RNV275" s="1"/>
      <c r="RNW275" s="1"/>
      <c r="RNX275" s="1"/>
      <c r="RNY275" s="1"/>
      <c r="RNZ275" s="1"/>
      <c r="ROA275" s="1"/>
      <c r="ROB275" s="1"/>
      <c r="ROC275" s="1"/>
      <c r="ROD275" s="1"/>
      <c r="ROE275" s="1"/>
      <c r="ROF275" s="1"/>
      <c r="ROG275" s="1"/>
      <c r="ROH275" s="1"/>
      <c r="ROI275" s="1"/>
      <c r="ROJ275" s="1"/>
      <c r="ROK275" s="1"/>
      <c r="ROL275" s="1"/>
      <c r="ROM275" s="1"/>
      <c r="RON275" s="1"/>
      <c r="ROO275" s="1"/>
      <c r="ROP275" s="1"/>
      <c r="ROQ275" s="1"/>
      <c r="ROR275" s="1"/>
      <c r="ROS275" s="1"/>
      <c r="ROT275" s="1"/>
      <c r="ROU275" s="1"/>
      <c r="ROV275" s="1"/>
      <c r="ROW275" s="1"/>
      <c r="ROX275" s="1"/>
      <c r="ROY275" s="1"/>
      <c r="ROZ275" s="1"/>
      <c r="RPA275" s="1"/>
      <c r="RPB275" s="1"/>
      <c r="RPC275" s="1"/>
      <c r="RPD275" s="1"/>
      <c r="RPE275" s="1"/>
      <c r="RPF275" s="1"/>
      <c r="RPG275" s="1"/>
      <c r="RPH275" s="1"/>
      <c r="RPI275" s="1"/>
      <c r="RPJ275" s="1"/>
      <c r="RPK275" s="1"/>
      <c r="RPL275" s="1"/>
      <c r="RPM275" s="1"/>
      <c r="RPN275" s="1"/>
      <c r="RPO275" s="1"/>
      <c r="RPP275" s="1"/>
      <c r="RPQ275" s="1"/>
      <c r="RPR275" s="1"/>
      <c r="RPS275" s="1"/>
      <c r="RPT275" s="1"/>
      <c r="RPU275" s="1"/>
      <c r="RPV275" s="1"/>
      <c r="RPW275" s="1"/>
      <c r="RPX275" s="1"/>
      <c r="RPY275" s="1"/>
      <c r="RPZ275" s="1"/>
      <c r="RQA275" s="1"/>
      <c r="RQB275" s="1"/>
      <c r="RQC275" s="1"/>
      <c r="RQD275" s="1"/>
      <c r="RQE275" s="1"/>
      <c r="RQF275" s="1"/>
      <c r="RQG275" s="1"/>
      <c r="RQH275" s="1"/>
      <c r="RQI275" s="1"/>
      <c r="RQJ275" s="1"/>
      <c r="RQK275" s="1"/>
      <c r="RQL275" s="1"/>
      <c r="RQM275" s="1"/>
      <c r="RQN275" s="1"/>
      <c r="RQO275" s="1"/>
      <c r="RQP275" s="1"/>
      <c r="RQQ275" s="1"/>
      <c r="RQR275" s="1"/>
      <c r="RQS275" s="1"/>
      <c r="RQT275" s="1"/>
      <c r="RQU275" s="1"/>
      <c r="RQV275" s="1"/>
      <c r="RQW275" s="1"/>
      <c r="RQX275" s="1"/>
      <c r="RQY275" s="1"/>
      <c r="RQZ275" s="1"/>
      <c r="RRA275" s="1"/>
      <c r="RRB275" s="1"/>
      <c r="RRC275" s="1"/>
      <c r="RRD275" s="1"/>
      <c r="RRE275" s="1"/>
      <c r="RRF275" s="1"/>
      <c r="RRG275" s="1"/>
      <c r="RRH275" s="1"/>
      <c r="RRI275" s="1"/>
      <c r="RRJ275" s="1"/>
      <c r="RRK275" s="1"/>
      <c r="RRL275" s="1"/>
      <c r="RRM275" s="1"/>
      <c r="RRN275" s="1"/>
      <c r="RRO275" s="1"/>
      <c r="RRP275" s="1"/>
      <c r="RRQ275" s="1"/>
      <c r="RRR275" s="1"/>
      <c r="RRS275" s="1"/>
      <c r="RRT275" s="1"/>
      <c r="RRU275" s="1"/>
      <c r="RRV275" s="1"/>
      <c r="RRW275" s="1"/>
      <c r="RRX275" s="1"/>
      <c r="RRY275" s="1"/>
      <c r="RRZ275" s="1"/>
      <c r="RSA275" s="1"/>
      <c r="RSB275" s="1"/>
      <c r="RSC275" s="1"/>
      <c r="RSD275" s="1"/>
      <c r="RSE275" s="1"/>
      <c r="RSF275" s="1"/>
      <c r="RSG275" s="1"/>
      <c r="RSH275" s="1"/>
      <c r="RSI275" s="1"/>
      <c r="RSJ275" s="1"/>
      <c r="RSK275" s="1"/>
      <c r="RSL275" s="1"/>
      <c r="RSM275" s="1"/>
      <c r="RSN275" s="1"/>
      <c r="RSO275" s="1"/>
      <c r="RSP275" s="1"/>
      <c r="RSQ275" s="1"/>
      <c r="RSR275" s="1"/>
      <c r="RSS275" s="1"/>
      <c r="RST275" s="1"/>
      <c r="RSU275" s="1"/>
      <c r="RSV275" s="1"/>
      <c r="RSW275" s="1"/>
      <c r="RSX275" s="1"/>
      <c r="RSY275" s="1"/>
      <c r="RSZ275" s="1"/>
      <c r="RTA275" s="1"/>
      <c r="RTB275" s="1"/>
      <c r="RTC275" s="1"/>
      <c r="RTD275" s="1"/>
      <c r="RTE275" s="1"/>
      <c r="RTF275" s="1"/>
      <c r="RTG275" s="1"/>
      <c r="RTH275" s="1"/>
      <c r="RTI275" s="1"/>
      <c r="RTJ275" s="1"/>
      <c r="RTK275" s="1"/>
      <c r="RTL275" s="1"/>
      <c r="RTM275" s="1"/>
      <c r="RTN275" s="1"/>
      <c r="RTO275" s="1"/>
      <c r="RTP275" s="1"/>
      <c r="RTQ275" s="1"/>
      <c r="RTR275" s="1"/>
      <c r="RTS275" s="1"/>
      <c r="RTT275" s="1"/>
      <c r="RTU275" s="1"/>
      <c r="RTV275" s="1"/>
      <c r="RTW275" s="1"/>
      <c r="RTX275" s="1"/>
      <c r="RTY275" s="1"/>
      <c r="RTZ275" s="1"/>
      <c r="RUA275" s="1"/>
      <c r="RUB275" s="1"/>
      <c r="RUC275" s="1"/>
      <c r="RUD275" s="1"/>
      <c r="RUE275" s="1"/>
      <c r="RUF275" s="1"/>
      <c r="RUG275" s="1"/>
      <c r="RUH275" s="1"/>
      <c r="RUI275" s="1"/>
      <c r="RUJ275" s="1"/>
      <c r="RUK275" s="1"/>
      <c r="RUL275" s="1"/>
      <c r="RUM275" s="1"/>
      <c r="RUN275" s="1"/>
      <c r="RUO275" s="1"/>
      <c r="RUP275" s="1"/>
      <c r="RUQ275" s="1"/>
      <c r="RUR275" s="1"/>
      <c r="RUS275" s="1"/>
      <c r="RUT275" s="1"/>
      <c r="RUU275" s="1"/>
      <c r="RUV275" s="1"/>
      <c r="RUW275" s="1"/>
      <c r="RUX275" s="1"/>
      <c r="RUY275" s="1"/>
      <c r="RUZ275" s="1"/>
      <c r="RVA275" s="1"/>
      <c r="RVB275" s="1"/>
      <c r="RVC275" s="1"/>
      <c r="RVD275" s="1"/>
      <c r="RVE275" s="1"/>
      <c r="RVF275" s="1"/>
      <c r="RVG275" s="1"/>
      <c r="RVH275" s="1"/>
      <c r="RVI275" s="1"/>
      <c r="RVJ275" s="1"/>
      <c r="RVK275" s="1"/>
      <c r="RVL275" s="1"/>
      <c r="RVM275" s="1"/>
      <c r="RVN275" s="1"/>
      <c r="RVO275" s="1"/>
      <c r="RVP275" s="1"/>
      <c r="RVQ275" s="1"/>
      <c r="RVR275" s="1"/>
      <c r="RVS275" s="1"/>
      <c r="RVT275" s="1"/>
      <c r="RVU275" s="1"/>
      <c r="RVV275" s="1"/>
      <c r="RVW275" s="1"/>
      <c r="RVX275" s="1"/>
      <c r="RVY275" s="1"/>
      <c r="RVZ275" s="1"/>
      <c r="RWA275" s="1"/>
      <c r="RWB275" s="1"/>
      <c r="RWC275" s="1"/>
      <c r="RWD275" s="1"/>
      <c r="RWE275" s="1"/>
      <c r="RWF275" s="1"/>
      <c r="RWG275" s="1"/>
      <c r="RWH275" s="1"/>
      <c r="RWI275" s="1"/>
      <c r="RWJ275" s="1"/>
      <c r="RWK275" s="1"/>
      <c r="RWL275" s="1"/>
      <c r="RWM275" s="1"/>
      <c r="RWN275" s="1"/>
      <c r="RWO275" s="1"/>
      <c r="RWP275" s="1"/>
      <c r="RWQ275" s="1"/>
      <c r="RWR275" s="1"/>
      <c r="RWS275" s="1"/>
      <c r="RWT275" s="1"/>
      <c r="RWU275" s="1"/>
      <c r="RWV275" s="1"/>
      <c r="RWW275" s="1"/>
      <c r="RWX275" s="1"/>
      <c r="RWY275" s="1"/>
      <c r="RWZ275" s="1"/>
      <c r="RXA275" s="1"/>
      <c r="RXB275" s="1"/>
      <c r="RXC275" s="1"/>
      <c r="RXD275" s="1"/>
      <c r="RXE275" s="1"/>
      <c r="RXF275" s="1"/>
      <c r="RXG275" s="1"/>
      <c r="RXH275" s="1"/>
      <c r="RXI275" s="1"/>
      <c r="RXJ275" s="1"/>
      <c r="RXK275" s="1"/>
      <c r="RXL275" s="1"/>
      <c r="RXM275" s="1"/>
      <c r="RXN275" s="1"/>
      <c r="RXO275" s="1"/>
      <c r="RXP275" s="1"/>
      <c r="RXQ275" s="1"/>
      <c r="RXR275" s="1"/>
      <c r="RXS275" s="1"/>
      <c r="RXT275" s="1"/>
      <c r="RXU275" s="1"/>
      <c r="RXV275" s="1"/>
      <c r="RXW275" s="1"/>
      <c r="RXX275" s="1"/>
      <c r="RXY275" s="1"/>
      <c r="RXZ275" s="1"/>
      <c r="RYA275" s="1"/>
      <c r="RYB275" s="1"/>
      <c r="RYC275" s="1"/>
      <c r="RYD275" s="1"/>
      <c r="RYE275" s="1"/>
      <c r="RYF275" s="1"/>
      <c r="RYG275" s="1"/>
      <c r="RYH275" s="1"/>
      <c r="RYI275" s="1"/>
      <c r="RYJ275" s="1"/>
      <c r="RYK275" s="1"/>
      <c r="RYL275" s="1"/>
      <c r="RYM275" s="1"/>
      <c r="RYN275" s="1"/>
      <c r="RYO275" s="1"/>
      <c r="RYP275" s="1"/>
      <c r="RYQ275" s="1"/>
      <c r="RYR275" s="1"/>
      <c r="RYS275" s="1"/>
      <c r="RYT275" s="1"/>
      <c r="RYU275" s="1"/>
      <c r="RYV275" s="1"/>
      <c r="RYW275" s="1"/>
      <c r="RYX275" s="1"/>
      <c r="RYY275" s="1"/>
      <c r="RYZ275" s="1"/>
      <c r="RZA275" s="1"/>
      <c r="RZB275" s="1"/>
      <c r="RZC275" s="1"/>
      <c r="RZD275" s="1"/>
      <c r="RZE275" s="1"/>
      <c r="RZF275" s="1"/>
      <c r="RZG275" s="1"/>
      <c r="RZH275" s="1"/>
      <c r="RZI275" s="1"/>
      <c r="RZJ275" s="1"/>
      <c r="RZK275" s="1"/>
      <c r="RZL275" s="1"/>
      <c r="RZM275" s="1"/>
      <c r="RZN275" s="1"/>
      <c r="RZO275" s="1"/>
      <c r="RZP275" s="1"/>
      <c r="RZQ275" s="1"/>
      <c r="RZR275" s="1"/>
      <c r="RZS275" s="1"/>
      <c r="RZT275" s="1"/>
      <c r="RZU275" s="1"/>
      <c r="RZV275" s="1"/>
      <c r="RZW275" s="1"/>
      <c r="RZX275" s="1"/>
      <c r="RZY275" s="1"/>
      <c r="RZZ275" s="1"/>
      <c r="SAA275" s="1"/>
      <c r="SAB275" s="1"/>
      <c r="SAC275" s="1"/>
      <c r="SAD275" s="1"/>
      <c r="SAE275" s="1"/>
      <c r="SAF275" s="1"/>
      <c r="SAG275" s="1"/>
      <c r="SAH275" s="1"/>
      <c r="SAI275" s="1"/>
      <c r="SAJ275" s="1"/>
      <c r="SAK275" s="1"/>
      <c r="SAL275" s="1"/>
      <c r="SAM275" s="1"/>
      <c r="SAN275" s="1"/>
      <c r="SAO275" s="1"/>
      <c r="SAP275" s="1"/>
      <c r="SAQ275" s="1"/>
      <c r="SAR275" s="1"/>
      <c r="SAS275" s="1"/>
      <c r="SAT275" s="1"/>
      <c r="SAU275" s="1"/>
      <c r="SAV275" s="1"/>
      <c r="SAW275" s="1"/>
      <c r="SAX275" s="1"/>
      <c r="SAY275" s="1"/>
      <c r="SAZ275" s="1"/>
      <c r="SBA275" s="1"/>
      <c r="SBB275" s="1"/>
      <c r="SBC275" s="1"/>
      <c r="SBD275" s="1"/>
      <c r="SBE275" s="1"/>
      <c r="SBF275" s="1"/>
      <c r="SBG275" s="1"/>
      <c r="SBH275" s="1"/>
      <c r="SBI275" s="1"/>
      <c r="SBJ275" s="1"/>
      <c r="SBK275" s="1"/>
      <c r="SBL275" s="1"/>
      <c r="SBM275" s="1"/>
      <c r="SBN275" s="1"/>
      <c r="SBO275" s="1"/>
      <c r="SBP275" s="1"/>
      <c r="SBQ275" s="1"/>
      <c r="SBR275" s="1"/>
      <c r="SBS275" s="1"/>
      <c r="SBT275" s="1"/>
      <c r="SBU275" s="1"/>
      <c r="SBV275" s="1"/>
      <c r="SBW275" s="1"/>
      <c r="SBX275" s="1"/>
      <c r="SBY275" s="1"/>
      <c r="SBZ275" s="1"/>
      <c r="SCA275" s="1"/>
      <c r="SCB275" s="1"/>
      <c r="SCC275" s="1"/>
      <c r="SCD275" s="1"/>
      <c r="SCE275" s="1"/>
      <c r="SCF275" s="1"/>
      <c r="SCG275" s="1"/>
      <c r="SCH275" s="1"/>
      <c r="SCI275" s="1"/>
      <c r="SCJ275" s="1"/>
      <c r="SCK275" s="1"/>
      <c r="SCL275" s="1"/>
      <c r="SCM275" s="1"/>
      <c r="SCN275" s="1"/>
      <c r="SCO275" s="1"/>
      <c r="SCP275" s="1"/>
      <c r="SCQ275" s="1"/>
      <c r="SCR275" s="1"/>
      <c r="SCS275" s="1"/>
      <c r="SCT275" s="1"/>
      <c r="SCU275" s="1"/>
      <c r="SCV275" s="1"/>
      <c r="SCW275" s="1"/>
      <c r="SCX275" s="1"/>
      <c r="SCY275" s="1"/>
      <c r="SCZ275" s="1"/>
      <c r="SDA275" s="1"/>
      <c r="SDB275" s="1"/>
      <c r="SDC275" s="1"/>
      <c r="SDD275" s="1"/>
      <c r="SDE275" s="1"/>
      <c r="SDF275" s="1"/>
      <c r="SDG275" s="1"/>
      <c r="SDH275" s="1"/>
      <c r="SDI275" s="1"/>
      <c r="SDJ275" s="1"/>
      <c r="SDK275" s="1"/>
      <c r="SDL275" s="1"/>
      <c r="SDM275" s="1"/>
      <c r="SDN275" s="1"/>
      <c r="SDO275" s="1"/>
      <c r="SDP275" s="1"/>
      <c r="SDQ275" s="1"/>
      <c r="SDR275" s="1"/>
      <c r="SDS275" s="1"/>
      <c r="SDT275" s="1"/>
      <c r="SDU275" s="1"/>
      <c r="SDV275" s="1"/>
      <c r="SDW275" s="1"/>
      <c r="SDX275" s="1"/>
      <c r="SDY275" s="1"/>
      <c r="SDZ275" s="1"/>
      <c r="SEA275" s="1"/>
      <c r="SEB275" s="1"/>
      <c r="SEC275" s="1"/>
      <c r="SED275" s="1"/>
      <c r="SEE275" s="1"/>
      <c r="SEF275" s="1"/>
      <c r="SEG275" s="1"/>
      <c r="SEH275" s="1"/>
      <c r="SEI275" s="1"/>
      <c r="SEJ275" s="1"/>
      <c r="SEK275" s="1"/>
      <c r="SEL275" s="1"/>
      <c r="SEM275" s="1"/>
      <c r="SEN275" s="1"/>
      <c r="SEO275" s="1"/>
      <c r="SEP275" s="1"/>
      <c r="SEQ275" s="1"/>
      <c r="SER275" s="1"/>
      <c r="SES275" s="1"/>
      <c r="SET275" s="1"/>
      <c r="SEU275" s="1"/>
      <c r="SEV275" s="1"/>
      <c r="SEW275" s="1"/>
      <c r="SEX275" s="1"/>
      <c r="SEY275" s="1"/>
      <c r="SEZ275" s="1"/>
      <c r="SFA275" s="1"/>
      <c r="SFB275" s="1"/>
      <c r="SFC275" s="1"/>
      <c r="SFD275" s="1"/>
      <c r="SFE275" s="1"/>
      <c r="SFF275" s="1"/>
      <c r="SFG275" s="1"/>
      <c r="SFH275" s="1"/>
      <c r="SFI275" s="1"/>
      <c r="SFJ275" s="1"/>
      <c r="SFK275" s="1"/>
      <c r="SFL275" s="1"/>
      <c r="SFM275" s="1"/>
      <c r="SFN275" s="1"/>
      <c r="SFO275" s="1"/>
      <c r="SFP275" s="1"/>
      <c r="SFQ275" s="1"/>
      <c r="SFR275" s="1"/>
      <c r="SFS275" s="1"/>
      <c r="SFT275" s="1"/>
      <c r="SFU275" s="1"/>
      <c r="SFV275" s="1"/>
      <c r="SFW275" s="1"/>
      <c r="SFX275" s="1"/>
      <c r="SFY275" s="1"/>
      <c r="SFZ275" s="1"/>
      <c r="SGA275" s="1"/>
      <c r="SGB275" s="1"/>
      <c r="SGC275" s="1"/>
      <c r="SGD275" s="1"/>
      <c r="SGE275" s="1"/>
      <c r="SGF275" s="1"/>
      <c r="SGG275" s="1"/>
      <c r="SGH275" s="1"/>
      <c r="SGI275" s="1"/>
      <c r="SGJ275" s="1"/>
      <c r="SGK275" s="1"/>
      <c r="SGL275" s="1"/>
      <c r="SGM275" s="1"/>
      <c r="SGN275" s="1"/>
      <c r="SGO275" s="1"/>
      <c r="SGP275" s="1"/>
      <c r="SGQ275" s="1"/>
      <c r="SGR275" s="1"/>
      <c r="SGS275" s="1"/>
      <c r="SGT275" s="1"/>
      <c r="SGU275" s="1"/>
      <c r="SGV275" s="1"/>
      <c r="SGW275" s="1"/>
      <c r="SGX275" s="1"/>
      <c r="SGY275" s="1"/>
      <c r="SGZ275" s="1"/>
      <c r="SHA275" s="1"/>
      <c r="SHB275" s="1"/>
      <c r="SHC275" s="1"/>
      <c r="SHD275" s="1"/>
      <c r="SHE275" s="1"/>
      <c r="SHF275" s="1"/>
      <c r="SHG275" s="1"/>
      <c r="SHH275" s="1"/>
      <c r="SHI275" s="1"/>
      <c r="SHJ275" s="1"/>
      <c r="SHK275" s="1"/>
      <c r="SHL275" s="1"/>
      <c r="SHM275" s="1"/>
      <c r="SHN275" s="1"/>
      <c r="SHO275" s="1"/>
      <c r="SHP275" s="1"/>
      <c r="SHQ275" s="1"/>
      <c r="SHR275" s="1"/>
      <c r="SHS275" s="1"/>
      <c r="SHT275" s="1"/>
      <c r="SHU275" s="1"/>
      <c r="SHV275" s="1"/>
      <c r="SHW275" s="1"/>
      <c r="SHX275" s="1"/>
      <c r="SHY275" s="1"/>
      <c r="SHZ275" s="1"/>
      <c r="SIA275" s="1"/>
      <c r="SIB275" s="1"/>
      <c r="SIC275" s="1"/>
      <c r="SID275" s="1"/>
      <c r="SIE275" s="1"/>
      <c r="SIF275" s="1"/>
      <c r="SIG275" s="1"/>
      <c r="SIH275" s="1"/>
      <c r="SII275" s="1"/>
      <c r="SIJ275" s="1"/>
      <c r="SIK275" s="1"/>
      <c r="SIL275" s="1"/>
      <c r="SIM275" s="1"/>
      <c r="SIN275" s="1"/>
      <c r="SIO275" s="1"/>
      <c r="SIP275" s="1"/>
      <c r="SIQ275" s="1"/>
      <c r="SIR275" s="1"/>
      <c r="SIS275" s="1"/>
      <c r="SIT275" s="1"/>
      <c r="SIU275" s="1"/>
      <c r="SIV275" s="1"/>
      <c r="SIW275" s="1"/>
      <c r="SIX275" s="1"/>
      <c r="SIY275" s="1"/>
      <c r="SIZ275" s="1"/>
      <c r="SJA275" s="1"/>
      <c r="SJB275" s="1"/>
      <c r="SJC275" s="1"/>
      <c r="SJD275" s="1"/>
      <c r="SJE275" s="1"/>
      <c r="SJF275" s="1"/>
      <c r="SJG275" s="1"/>
      <c r="SJH275" s="1"/>
      <c r="SJI275" s="1"/>
      <c r="SJJ275" s="1"/>
      <c r="SJK275" s="1"/>
      <c r="SJL275" s="1"/>
      <c r="SJM275" s="1"/>
      <c r="SJN275" s="1"/>
      <c r="SJO275" s="1"/>
      <c r="SJP275" s="1"/>
      <c r="SJQ275" s="1"/>
      <c r="SJR275" s="1"/>
      <c r="SJS275" s="1"/>
      <c r="SJT275" s="1"/>
      <c r="SJU275" s="1"/>
      <c r="SJV275" s="1"/>
      <c r="SJW275" s="1"/>
      <c r="SJX275" s="1"/>
      <c r="SJY275" s="1"/>
      <c r="SJZ275" s="1"/>
      <c r="SKA275" s="1"/>
      <c r="SKB275" s="1"/>
      <c r="SKC275" s="1"/>
      <c r="SKD275" s="1"/>
      <c r="SKE275" s="1"/>
      <c r="SKF275" s="1"/>
      <c r="SKG275" s="1"/>
      <c r="SKH275" s="1"/>
      <c r="SKI275" s="1"/>
      <c r="SKJ275" s="1"/>
      <c r="SKK275" s="1"/>
      <c r="SKL275" s="1"/>
      <c r="SKM275" s="1"/>
      <c r="SKN275" s="1"/>
      <c r="SKO275" s="1"/>
      <c r="SKP275" s="1"/>
      <c r="SKQ275" s="1"/>
      <c r="SKR275" s="1"/>
      <c r="SKS275" s="1"/>
      <c r="SKT275" s="1"/>
      <c r="SKU275" s="1"/>
      <c r="SKV275" s="1"/>
      <c r="SKW275" s="1"/>
      <c r="SKX275" s="1"/>
      <c r="SKY275" s="1"/>
      <c r="SKZ275" s="1"/>
      <c r="SLA275" s="1"/>
      <c r="SLB275" s="1"/>
      <c r="SLC275" s="1"/>
      <c r="SLD275" s="1"/>
      <c r="SLE275" s="1"/>
      <c r="SLF275" s="1"/>
      <c r="SLG275" s="1"/>
      <c r="SLH275" s="1"/>
      <c r="SLI275" s="1"/>
      <c r="SLJ275" s="1"/>
      <c r="SLK275" s="1"/>
      <c r="SLL275" s="1"/>
      <c r="SLM275" s="1"/>
      <c r="SLN275" s="1"/>
      <c r="SLO275" s="1"/>
      <c r="SLP275" s="1"/>
      <c r="SLQ275" s="1"/>
      <c r="SLR275" s="1"/>
      <c r="SLS275" s="1"/>
      <c r="SLT275" s="1"/>
      <c r="SLU275" s="1"/>
      <c r="SLV275" s="1"/>
      <c r="SLW275" s="1"/>
      <c r="SLX275" s="1"/>
      <c r="SLY275" s="1"/>
      <c r="SLZ275" s="1"/>
      <c r="SMA275" s="1"/>
      <c r="SMB275" s="1"/>
      <c r="SMC275" s="1"/>
      <c r="SMD275" s="1"/>
      <c r="SME275" s="1"/>
      <c r="SMF275" s="1"/>
      <c r="SMG275" s="1"/>
      <c r="SMH275" s="1"/>
      <c r="SMI275" s="1"/>
      <c r="SMJ275" s="1"/>
      <c r="SMK275" s="1"/>
      <c r="SML275" s="1"/>
      <c r="SMM275" s="1"/>
      <c r="SMN275" s="1"/>
      <c r="SMO275" s="1"/>
      <c r="SMP275" s="1"/>
      <c r="SMQ275" s="1"/>
      <c r="SMR275" s="1"/>
      <c r="SMS275" s="1"/>
      <c r="SMT275" s="1"/>
      <c r="SMU275" s="1"/>
      <c r="SMV275" s="1"/>
      <c r="SMW275" s="1"/>
      <c r="SMX275" s="1"/>
      <c r="SMY275" s="1"/>
      <c r="SMZ275" s="1"/>
      <c r="SNA275" s="1"/>
      <c r="SNB275" s="1"/>
      <c r="SNC275" s="1"/>
      <c r="SND275" s="1"/>
      <c r="SNE275" s="1"/>
      <c r="SNF275" s="1"/>
      <c r="SNG275" s="1"/>
      <c r="SNH275" s="1"/>
      <c r="SNI275" s="1"/>
      <c r="SNJ275" s="1"/>
      <c r="SNK275" s="1"/>
      <c r="SNL275" s="1"/>
      <c r="SNM275" s="1"/>
      <c r="SNN275" s="1"/>
      <c r="SNO275" s="1"/>
      <c r="SNP275" s="1"/>
      <c r="SNQ275" s="1"/>
      <c r="SNR275" s="1"/>
      <c r="SNS275" s="1"/>
      <c r="SNT275" s="1"/>
      <c r="SNU275" s="1"/>
      <c r="SNV275" s="1"/>
      <c r="SNW275" s="1"/>
      <c r="SNX275" s="1"/>
      <c r="SNY275" s="1"/>
      <c r="SNZ275" s="1"/>
      <c r="SOA275" s="1"/>
      <c r="SOB275" s="1"/>
      <c r="SOC275" s="1"/>
      <c r="SOD275" s="1"/>
      <c r="SOE275" s="1"/>
      <c r="SOF275" s="1"/>
      <c r="SOG275" s="1"/>
      <c r="SOH275" s="1"/>
      <c r="SOI275" s="1"/>
      <c r="SOJ275" s="1"/>
      <c r="SOK275" s="1"/>
      <c r="SOL275" s="1"/>
      <c r="SOM275" s="1"/>
      <c r="SON275" s="1"/>
      <c r="SOO275" s="1"/>
      <c r="SOP275" s="1"/>
      <c r="SOQ275" s="1"/>
      <c r="SOR275" s="1"/>
      <c r="SOS275" s="1"/>
      <c r="SOT275" s="1"/>
      <c r="SOU275" s="1"/>
      <c r="SOV275" s="1"/>
      <c r="SOW275" s="1"/>
      <c r="SOX275" s="1"/>
      <c r="SOY275" s="1"/>
      <c r="SOZ275" s="1"/>
      <c r="SPA275" s="1"/>
      <c r="SPB275" s="1"/>
      <c r="SPC275" s="1"/>
      <c r="SPD275" s="1"/>
      <c r="SPE275" s="1"/>
      <c r="SPF275" s="1"/>
      <c r="SPG275" s="1"/>
      <c r="SPH275" s="1"/>
      <c r="SPI275" s="1"/>
      <c r="SPJ275" s="1"/>
      <c r="SPK275" s="1"/>
      <c r="SPL275" s="1"/>
      <c r="SPM275" s="1"/>
      <c r="SPN275" s="1"/>
      <c r="SPO275" s="1"/>
      <c r="SPP275" s="1"/>
      <c r="SPQ275" s="1"/>
      <c r="SPR275" s="1"/>
      <c r="SPS275" s="1"/>
      <c r="SPT275" s="1"/>
      <c r="SPU275" s="1"/>
      <c r="SPV275" s="1"/>
      <c r="SPW275" s="1"/>
      <c r="SPX275" s="1"/>
      <c r="SPY275" s="1"/>
      <c r="SPZ275" s="1"/>
      <c r="SQA275" s="1"/>
      <c r="SQB275" s="1"/>
      <c r="SQC275" s="1"/>
      <c r="SQD275" s="1"/>
      <c r="SQE275" s="1"/>
      <c r="SQF275" s="1"/>
      <c r="SQG275" s="1"/>
      <c r="SQH275" s="1"/>
      <c r="SQI275" s="1"/>
      <c r="SQJ275" s="1"/>
      <c r="SQK275" s="1"/>
      <c r="SQL275" s="1"/>
      <c r="SQM275" s="1"/>
      <c r="SQN275" s="1"/>
      <c r="SQO275" s="1"/>
      <c r="SQP275" s="1"/>
      <c r="SQQ275" s="1"/>
      <c r="SQR275" s="1"/>
      <c r="SQS275" s="1"/>
      <c r="SQT275" s="1"/>
      <c r="SQU275" s="1"/>
      <c r="SQV275" s="1"/>
      <c r="SQW275" s="1"/>
      <c r="SQX275" s="1"/>
      <c r="SQY275" s="1"/>
      <c r="SQZ275" s="1"/>
      <c r="SRA275" s="1"/>
      <c r="SRB275" s="1"/>
      <c r="SRC275" s="1"/>
      <c r="SRD275" s="1"/>
      <c r="SRE275" s="1"/>
      <c r="SRF275" s="1"/>
      <c r="SRG275" s="1"/>
      <c r="SRH275" s="1"/>
      <c r="SRI275" s="1"/>
      <c r="SRJ275" s="1"/>
      <c r="SRK275" s="1"/>
      <c r="SRL275" s="1"/>
      <c r="SRM275" s="1"/>
      <c r="SRN275" s="1"/>
      <c r="SRO275" s="1"/>
      <c r="SRP275" s="1"/>
      <c r="SRQ275" s="1"/>
      <c r="SRR275" s="1"/>
      <c r="SRS275" s="1"/>
      <c r="SRT275" s="1"/>
      <c r="SRU275" s="1"/>
      <c r="SRV275" s="1"/>
      <c r="SRW275" s="1"/>
      <c r="SRX275" s="1"/>
      <c r="SRY275" s="1"/>
      <c r="SRZ275" s="1"/>
      <c r="SSA275" s="1"/>
      <c r="SSB275" s="1"/>
      <c r="SSC275" s="1"/>
      <c r="SSD275" s="1"/>
      <c r="SSE275" s="1"/>
      <c r="SSF275" s="1"/>
      <c r="SSG275" s="1"/>
      <c r="SSH275" s="1"/>
      <c r="SSI275" s="1"/>
      <c r="SSJ275" s="1"/>
      <c r="SSK275" s="1"/>
      <c r="SSL275" s="1"/>
      <c r="SSM275" s="1"/>
      <c r="SSN275" s="1"/>
      <c r="SSO275" s="1"/>
      <c r="SSP275" s="1"/>
      <c r="SSQ275" s="1"/>
      <c r="SSR275" s="1"/>
      <c r="SSS275" s="1"/>
      <c r="SST275" s="1"/>
      <c r="SSU275" s="1"/>
      <c r="SSV275" s="1"/>
      <c r="SSW275" s="1"/>
      <c r="SSX275" s="1"/>
      <c r="SSY275" s="1"/>
      <c r="SSZ275" s="1"/>
      <c r="STA275" s="1"/>
      <c r="STB275" s="1"/>
      <c r="STC275" s="1"/>
      <c r="STD275" s="1"/>
      <c r="STE275" s="1"/>
      <c r="STF275" s="1"/>
      <c r="STG275" s="1"/>
      <c r="STH275" s="1"/>
      <c r="STI275" s="1"/>
      <c r="STJ275" s="1"/>
      <c r="STK275" s="1"/>
      <c r="STL275" s="1"/>
      <c r="STM275" s="1"/>
      <c r="STN275" s="1"/>
      <c r="STO275" s="1"/>
      <c r="STP275" s="1"/>
      <c r="STQ275" s="1"/>
      <c r="STR275" s="1"/>
      <c r="STS275" s="1"/>
      <c r="STT275" s="1"/>
      <c r="STU275" s="1"/>
      <c r="STV275" s="1"/>
      <c r="STW275" s="1"/>
      <c r="STX275" s="1"/>
      <c r="STY275" s="1"/>
      <c r="STZ275" s="1"/>
      <c r="SUA275" s="1"/>
      <c r="SUB275" s="1"/>
      <c r="SUC275" s="1"/>
      <c r="SUD275" s="1"/>
      <c r="SUE275" s="1"/>
      <c r="SUF275" s="1"/>
      <c r="SUG275" s="1"/>
      <c r="SUH275" s="1"/>
      <c r="SUI275" s="1"/>
      <c r="SUJ275" s="1"/>
      <c r="SUK275" s="1"/>
      <c r="SUL275" s="1"/>
      <c r="SUM275" s="1"/>
      <c r="SUN275" s="1"/>
      <c r="SUO275" s="1"/>
      <c r="SUP275" s="1"/>
      <c r="SUQ275" s="1"/>
      <c r="SUR275" s="1"/>
      <c r="SUS275" s="1"/>
      <c r="SUT275" s="1"/>
      <c r="SUU275" s="1"/>
      <c r="SUV275" s="1"/>
      <c r="SUW275" s="1"/>
      <c r="SUX275" s="1"/>
      <c r="SUY275" s="1"/>
      <c r="SUZ275" s="1"/>
      <c r="SVA275" s="1"/>
      <c r="SVB275" s="1"/>
      <c r="SVC275" s="1"/>
      <c r="SVD275" s="1"/>
      <c r="SVE275" s="1"/>
      <c r="SVF275" s="1"/>
      <c r="SVG275" s="1"/>
      <c r="SVH275" s="1"/>
      <c r="SVI275" s="1"/>
      <c r="SVJ275" s="1"/>
      <c r="SVK275" s="1"/>
      <c r="SVL275" s="1"/>
      <c r="SVM275" s="1"/>
      <c r="SVN275" s="1"/>
      <c r="SVO275" s="1"/>
      <c r="SVP275" s="1"/>
      <c r="SVQ275" s="1"/>
      <c r="SVR275" s="1"/>
      <c r="SVS275" s="1"/>
      <c r="SVT275" s="1"/>
      <c r="SVU275" s="1"/>
      <c r="SVV275" s="1"/>
      <c r="SVW275" s="1"/>
      <c r="SVX275" s="1"/>
      <c r="SVY275" s="1"/>
      <c r="SVZ275" s="1"/>
      <c r="SWA275" s="1"/>
      <c r="SWB275" s="1"/>
      <c r="SWC275" s="1"/>
      <c r="SWD275" s="1"/>
      <c r="SWE275" s="1"/>
      <c r="SWF275" s="1"/>
      <c r="SWG275" s="1"/>
      <c r="SWH275" s="1"/>
      <c r="SWI275" s="1"/>
      <c r="SWJ275" s="1"/>
      <c r="SWK275" s="1"/>
      <c r="SWL275" s="1"/>
      <c r="SWM275" s="1"/>
      <c r="SWN275" s="1"/>
      <c r="SWO275" s="1"/>
      <c r="SWP275" s="1"/>
      <c r="SWQ275" s="1"/>
      <c r="SWR275" s="1"/>
      <c r="SWS275" s="1"/>
      <c r="SWT275" s="1"/>
      <c r="SWU275" s="1"/>
      <c r="SWV275" s="1"/>
      <c r="SWW275" s="1"/>
      <c r="SWX275" s="1"/>
      <c r="SWY275" s="1"/>
      <c r="SWZ275" s="1"/>
      <c r="SXA275" s="1"/>
      <c r="SXB275" s="1"/>
      <c r="SXC275" s="1"/>
      <c r="SXD275" s="1"/>
      <c r="SXE275" s="1"/>
      <c r="SXF275" s="1"/>
      <c r="SXG275" s="1"/>
      <c r="SXH275" s="1"/>
      <c r="SXI275" s="1"/>
      <c r="SXJ275" s="1"/>
      <c r="SXK275" s="1"/>
      <c r="SXL275" s="1"/>
      <c r="SXM275" s="1"/>
      <c r="SXN275" s="1"/>
      <c r="SXO275" s="1"/>
      <c r="SXP275" s="1"/>
      <c r="SXQ275" s="1"/>
      <c r="SXR275" s="1"/>
      <c r="SXS275" s="1"/>
      <c r="SXT275" s="1"/>
      <c r="SXU275" s="1"/>
      <c r="SXV275" s="1"/>
      <c r="SXW275" s="1"/>
      <c r="SXX275" s="1"/>
      <c r="SXY275" s="1"/>
      <c r="SXZ275" s="1"/>
      <c r="SYA275" s="1"/>
      <c r="SYB275" s="1"/>
      <c r="SYC275" s="1"/>
      <c r="SYD275" s="1"/>
      <c r="SYE275" s="1"/>
      <c r="SYF275" s="1"/>
      <c r="SYG275" s="1"/>
      <c r="SYH275" s="1"/>
      <c r="SYI275" s="1"/>
      <c r="SYJ275" s="1"/>
      <c r="SYK275" s="1"/>
      <c r="SYL275" s="1"/>
      <c r="SYM275" s="1"/>
      <c r="SYN275" s="1"/>
      <c r="SYO275" s="1"/>
      <c r="SYP275" s="1"/>
      <c r="SYQ275" s="1"/>
      <c r="SYR275" s="1"/>
      <c r="SYS275" s="1"/>
      <c r="SYT275" s="1"/>
      <c r="SYU275" s="1"/>
      <c r="SYV275" s="1"/>
      <c r="SYW275" s="1"/>
      <c r="SYX275" s="1"/>
      <c r="SYY275" s="1"/>
      <c r="SYZ275" s="1"/>
      <c r="SZA275" s="1"/>
      <c r="SZB275" s="1"/>
      <c r="SZC275" s="1"/>
      <c r="SZD275" s="1"/>
      <c r="SZE275" s="1"/>
      <c r="SZF275" s="1"/>
      <c r="SZG275" s="1"/>
      <c r="SZH275" s="1"/>
      <c r="SZI275" s="1"/>
      <c r="SZJ275" s="1"/>
      <c r="SZK275" s="1"/>
      <c r="SZL275" s="1"/>
      <c r="SZM275" s="1"/>
      <c r="SZN275" s="1"/>
      <c r="SZO275" s="1"/>
      <c r="SZP275" s="1"/>
      <c r="SZQ275" s="1"/>
      <c r="SZR275" s="1"/>
      <c r="SZS275" s="1"/>
      <c r="SZT275" s="1"/>
      <c r="SZU275" s="1"/>
      <c r="SZV275" s="1"/>
      <c r="SZW275" s="1"/>
      <c r="SZX275" s="1"/>
      <c r="SZY275" s="1"/>
      <c r="SZZ275" s="1"/>
      <c r="TAA275" s="1"/>
      <c r="TAB275" s="1"/>
      <c r="TAC275" s="1"/>
      <c r="TAD275" s="1"/>
      <c r="TAE275" s="1"/>
      <c r="TAF275" s="1"/>
      <c r="TAG275" s="1"/>
      <c r="TAH275" s="1"/>
      <c r="TAI275" s="1"/>
      <c r="TAJ275" s="1"/>
      <c r="TAK275" s="1"/>
      <c r="TAL275" s="1"/>
      <c r="TAM275" s="1"/>
      <c r="TAN275" s="1"/>
      <c r="TAO275" s="1"/>
      <c r="TAP275" s="1"/>
      <c r="TAQ275" s="1"/>
      <c r="TAR275" s="1"/>
      <c r="TAS275" s="1"/>
      <c r="TAT275" s="1"/>
      <c r="TAU275" s="1"/>
      <c r="TAV275" s="1"/>
      <c r="TAW275" s="1"/>
      <c r="TAX275" s="1"/>
      <c r="TAY275" s="1"/>
      <c r="TAZ275" s="1"/>
      <c r="TBA275" s="1"/>
      <c r="TBB275" s="1"/>
      <c r="TBC275" s="1"/>
      <c r="TBD275" s="1"/>
      <c r="TBE275" s="1"/>
      <c r="TBF275" s="1"/>
      <c r="TBG275" s="1"/>
      <c r="TBH275" s="1"/>
      <c r="TBI275" s="1"/>
      <c r="TBJ275" s="1"/>
      <c r="TBK275" s="1"/>
      <c r="TBL275" s="1"/>
      <c r="TBM275" s="1"/>
      <c r="TBN275" s="1"/>
      <c r="TBO275" s="1"/>
      <c r="TBP275" s="1"/>
      <c r="TBQ275" s="1"/>
      <c r="TBR275" s="1"/>
      <c r="TBS275" s="1"/>
      <c r="TBT275" s="1"/>
      <c r="TBU275" s="1"/>
      <c r="TBV275" s="1"/>
      <c r="TBW275" s="1"/>
      <c r="TBX275" s="1"/>
      <c r="TBY275" s="1"/>
      <c r="TBZ275" s="1"/>
      <c r="TCA275" s="1"/>
      <c r="TCB275" s="1"/>
      <c r="TCC275" s="1"/>
      <c r="TCD275" s="1"/>
      <c r="TCE275" s="1"/>
      <c r="TCF275" s="1"/>
      <c r="TCG275" s="1"/>
      <c r="TCH275" s="1"/>
      <c r="TCI275" s="1"/>
      <c r="TCJ275" s="1"/>
      <c r="TCK275" s="1"/>
      <c r="TCL275" s="1"/>
      <c r="TCM275" s="1"/>
      <c r="TCN275" s="1"/>
      <c r="TCO275" s="1"/>
      <c r="TCP275" s="1"/>
      <c r="TCQ275" s="1"/>
      <c r="TCR275" s="1"/>
      <c r="TCS275" s="1"/>
      <c r="TCT275" s="1"/>
      <c r="TCU275" s="1"/>
      <c r="TCV275" s="1"/>
      <c r="TCW275" s="1"/>
      <c r="TCX275" s="1"/>
      <c r="TCY275" s="1"/>
      <c r="TCZ275" s="1"/>
      <c r="TDA275" s="1"/>
      <c r="TDB275" s="1"/>
      <c r="TDC275" s="1"/>
      <c r="TDD275" s="1"/>
      <c r="TDE275" s="1"/>
      <c r="TDF275" s="1"/>
      <c r="TDG275" s="1"/>
      <c r="TDH275" s="1"/>
      <c r="TDI275" s="1"/>
      <c r="TDJ275" s="1"/>
      <c r="TDK275" s="1"/>
      <c r="TDL275" s="1"/>
      <c r="TDM275" s="1"/>
      <c r="TDN275" s="1"/>
      <c r="TDO275" s="1"/>
      <c r="TDP275" s="1"/>
      <c r="TDQ275" s="1"/>
      <c r="TDR275" s="1"/>
      <c r="TDS275" s="1"/>
      <c r="TDT275" s="1"/>
      <c r="TDU275" s="1"/>
      <c r="TDV275" s="1"/>
      <c r="TDW275" s="1"/>
      <c r="TDX275" s="1"/>
      <c r="TDY275" s="1"/>
      <c r="TDZ275" s="1"/>
      <c r="TEA275" s="1"/>
      <c r="TEB275" s="1"/>
      <c r="TEC275" s="1"/>
      <c r="TED275" s="1"/>
      <c r="TEE275" s="1"/>
      <c r="TEF275" s="1"/>
      <c r="TEG275" s="1"/>
      <c r="TEH275" s="1"/>
      <c r="TEI275" s="1"/>
      <c r="TEJ275" s="1"/>
      <c r="TEK275" s="1"/>
      <c r="TEL275" s="1"/>
      <c r="TEM275" s="1"/>
      <c r="TEN275" s="1"/>
      <c r="TEO275" s="1"/>
      <c r="TEP275" s="1"/>
      <c r="TEQ275" s="1"/>
      <c r="TER275" s="1"/>
      <c r="TES275" s="1"/>
      <c r="TET275" s="1"/>
      <c r="TEU275" s="1"/>
      <c r="TEV275" s="1"/>
      <c r="TEW275" s="1"/>
      <c r="TEX275" s="1"/>
      <c r="TEY275" s="1"/>
      <c r="TEZ275" s="1"/>
      <c r="TFA275" s="1"/>
      <c r="TFB275" s="1"/>
      <c r="TFC275" s="1"/>
      <c r="TFD275" s="1"/>
      <c r="TFE275" s="1"/>
      <c r="TFF275" s="1"/>
      <c r="TFG275" s="1"/>
      <c r="TFH275" s="1"/>
      <c r="TFI275" s="1"/>
      <c r="TFJ275" s="1"/>
      <c r="TFK275" s="1"/>
      <c r="TFL275" s="1"/>
      <c r="TFM275" s="1"/>
      <c r="TFN275" s="1"/>
      <c r="TFO275" s="1"/>
      <c r="TFP275" s="1"/>
      <c r="TFQ275" s="1"/>
      <c r="TFR275" s="1"/>
      <c r="TFS275" s="1"/>
      <c r="TFT275" s="1"/>
      <c r="TFU275" s="1"/>
      <c r="TFV275" s="1"/>
      <c r="TFW275" s="1"/>
      <c r="TFX275" s="1"/>
      <c r="TFY275" s="1"/>
      <c r="TFZ275" s="1"/>
      <c r="TGA275" s="1"/>
      <c r="TGB275" s="1"/>
      <c r="TGC275" s="1"/>
      <c r="TGD275" s="1"/>
      <c r="TGE275" s="1"/>
      <c r="TGF275" s="1"/>
      <c r="TGG275" s="1"/>
      <c r="TGH275" s="1"/>
      <c r="TGI275" s="1"/>
      <c r="TGJ275" s="1"/>
      <c r="TGK275" s="1"/>
      <c r="TGL275" s="1"/>
      <c r="TGM275" s="1"/>
      <c r="TGN275" s="1"/>
      <c r="TGO275" s="1"/>
      <c r="TGP275" s="1"/>
      <c r="TGQ275" s="1"/>
      <c r="TGR275" s="1"/>
      <c r="TGS275" s="1"/>
      <c r="TGT275" s="1"/>
      <c r="TGU275" s="1"/>
      <c r="TGV275" s="1"/>
      <c r="TGW275" s="1"/>
      <c r="TGX275" s="1"/>
      <c r="TGY275" s="1"/>
      <c r="TGZ275" s="1"/>
      <c r="THA275" s="1"/>
      <c r="THB275" s="1"/>
      <c r="THC275" s="1"/>
      <c r="THD275" s="1"/>
      <c r="THE275" s="1"/>
      <c r="THF275" s="1"/>
      <c r="THG275" s="1"/>
      <c r="THH275" s="1"/>
      <c r="THI275" s="1"/>
      <c r="THJ275" s="1"/>
      <c r="THK275" s="1"/>
      <c r="THL275" s="1"/>
      <c r="THM275" s="1"/>
      <c r="THN275" s="1"/>
      <c r="THO275" s="1"/>
      <c r="THP275" s="1"/>
      <c r="THQ275" s="1"/>
      <c r="THR275" s="1"/>
      <c r="THS275" s="1"/>
      <c r="THT275" s="1"/>
      <c r="THU275" s="1"/>
      <c r="THV275" s="1"/>
      <c r="THW275" s="1"/>
      <c r="THX275" s="1"/>
      <c r="THY275" s="1"/>
      <c r="THZ275" s="1"/>
      <c r="TIA275" s="1"/>
      <c r="TIB275" s="1"/>
      <c r="TIC275" s="1"/>
      <c r="TID275" s="1"/>
      <c r="TIE275" s="1"/>
      <c r="TIF275" s="1"/>
      <c r="TIG275" s="1"/>
      <c r="TIH275" s="1"/>
      <c r="TII275" s="1"/>
      <c r="TIJ275" s="1"/>
      <c r="TIK275" s="1"/>
      <c r="TIL275" s="1"/>
      <c r="TIM275" s="1"/>
      <c r="TIN275" s="1"/>
      <c r="TIO275" s="1"/>
      <c r="TIP275" s="1"/>
      <c r="TIQ275" s="1"/>
      <c r="TIR275" s="1"/>
      <c r="TIS275" s="1"/>
      <c r="TIT275" s="1"/>
      <c r="TIU275" s="1"/>
      <c r="TIV275" s="1"/>
      <c r="TIW275" s="1"/>
      <c r="TIX275" s="1"/>
      <c r="TIY275" s="1"/>
      <c r="TIZ275" s="1"/>
      <c r="TJA275" s="1"/>
      <c r="TJB275" s="1"/>
      <c r="TJC275" s="1"/>
      <c r="TJD275" s="1"/>
      <c r="TJE275" s="1"/>
      <c r="TJF275" s="1"/>
      <c r="TJG275" s="1"/>
      <c r="TJH275" s="1"/>
      <c r="TJI275" s="1"/>
      <c r="TJJ275" s="1"/>
      <c r="TJK275" s="1"/>
      <c r="TJL275" s="1"/>
      <c r="TJM275" s="1"/>
      <c r="TJN275" s="1"/>
      <c r="TJO275" s="1"/>
      <c r="TJP275" s="1"/>
      <c r="TJQ275" s="1"/>
      <c r="TJR275" s="1"/>
      <c r="TJS275" s="1"/>
      <c r="TJT275" s="1"/>
      <c r="TJU275" s="1"/>
      <c r="TJV275" s="1"/>
      <c r="TJW275" s="1"/>
      <c r="TJX275" s="1"/>
      <c r="TJY275" s="1"/>
      <c r="TJZ275" s="1"/>
      <c r="TKA275" s="1"/>
      <c r="TKB275" s="1"/>
      <c r="TKC275" s="1"/>
      <c r="TKD275" s="1"/>
      <c r="TKE275" s="1"/>
      <c r="TKF275" s="1"/>
      <c r="TKG275" s="1"/>
      <c r="TKH275" s="1"/>
      <c r="TKI275" s="1"/>
      <c r="TKJ275" s="1"/>
      <c r="TKK275" s="1"/>
      <c r="TKL275" s="1"/>
      <c r="TKM275" s="1"/>
      <c r="TKN275" s="1"/>
      <c r="TKO275" s="1"/>
      <c r="TKP275" s="1"/>
      <c r="TKQ275" s="1"/>
      <c r="TKR275" s="1"/>
      <c r="TKS275" s="1"/>
      <c r="TKT275" s="1"/>
      <c r="TKU275" s="1"/>
      <c r="TKV275" s="1"/>
      <c r="TKW275" s="1"/>
      <c r="TKX275" s="1"/>
      <c r="TKY275" s="1"/>
      <c r="TKZ275" s="1"/>
      <c r="TLA275" s="1"/>
      <c r="TLB275" s="1"/>
      <c r="TLC275" s="1"/>
      <c r="TLD275" s="1"/>
      <c r="TLE275" s="1"/>
      <c r="TLF275" s="1"/>
      <c r="TLG275" s="1"/>
      <c r="TLH275" s="1"/>
      <c r="TLI275" s="1"/>
      <c r="TLJ275" s="1"/>
      <c r="TLK275" s="1"/>
      <c r="TLL275" s="1"/>
      <c r="TLM275" s="1"/>
      <c r="TLN275" s="1"/>
      <c r="TLO275" s="1"/>
      <c r="TLP275" s="1"/>
      <c r="TLQ275" s="1"/>
      <c r="TLR275" s="1"/>
      <c r="TLS275" s="1"/>
      <c r="TLT275" s="1"/>
      <c r="TLU275" s="1"/>
      <c r="TLV275" s="1"/>
      <c r="TLW275" s="1"/>
      <c r="TLX275" s="1"/>
      <c r="TLY275" s="1"/>
      <c r="TLZ275" s="1"/>
      <c r="TMA275" s="1"/>
      <c r="TMB275" s="1"/>
      <c r="TMC275" s="1"/>
      <c r="TMD275" s="1"/>
      <c r="TME275" s="1"/>
      <c r="TMF275" s="1"/>
      <c r="TMG275" s="1"/>
      <c r="TMH275" s="1"/>
      <c r="TMI275" s="1"/>
      <c r="TMJ275" s="1"/>
      <c r="TMK275" s="1"/>
      <c r="TML275" s="1"/>
      <c r="TMM275" s="1"/>
      <c r="TMN275" s="1"/>
      <c r="TMO275" s="1"/>
      <c r="TMP275" s="1"/>
      <c r="TMQ275" s="1"/>
      <c r="TMR275" s="1"/>
      <c r="TMS275" s="1"/>
      <c r="TMT275" s="1"/>
      <c r="TMU275" s="1"/>
      <c r="TMV275" s="1"/>
      <c r="TMW275" s="1"/>
      <c r="TMX275" s="1"/>
      <c r="TMY275" s="1"/>
      <c r="TMZ275" s="1"/>
      <c r="TNA275" s="1"/>
      <c r="TNB275" s="1"/>
      <c r="TNC275" s="1"/>
      <c r="TND275" s="1"/>
      <c r="TNE275" s="1"/>
      <c r="TNF275" s="1"/>
      <c r="TNG275" s="1"/>
      <c r="TNH275" s="1"/>
      <c r="TNI275" s="1"/>
      <c r="TNJ275" s="1"/>
      <c r="TNK275" s="1"/>
      <c r="TNL275" s="1"/>
      <c r="TNM275" s="1"/>
      <c r="TNN275" s="1"/>
      <c r="TNO275" s="1"/>
      <c r="TNP275" s="1"/>
      <c r="TNQ275" s="1"/>
      <c r="TNR275" s="1"/>
      <c r="TNS275" s="1"/>
      <c r="TNT275" s="1"/>
      <c r="TNU275" s="1"/>
      <c r="TNV275" s="1"/>
      <c r="TNW275" s="1"/>
      <c r="TNX275" s="1"/>
      <c r="TNY275" s="1"/>
      <c r="TNZ275" s="1"/>
      <c r="TOA275" s="1"/>
      <c r="TOB275" s="1"/>
      <c r="TOC275" s="1"/>
      <c r="TOD275" s="1"/>
      <c r="TOE275" s="1"/>
      <c r="TOF275" s="1"/>
      <c r="TOG275" s="1"/>
      <c r="TOH275" s="1"/>
      <c r="TOI275" s="1"/>
      <c r="TOJ275" s="1"/>
      <c r="TOK275" s="1"/>
      <c r="TOL275" s="1"/>
      <c r="TOM275" s="1"/>
      <c r="TON275" s="1"/>
      <c r="TOO275" s="1"/>
      <c r="TOP275" s="1"/>
      <c r="TOQ275" s="1"/>
      <c r="TOR275" s="1"/>
      <c r="TOS275" s="1"/>
      <c r="TOT275" s="1"/>
      <c r="TOU275" s="1"/>
      <c r="TOV275" s="1"/>
      <c r="TOW275" s="1"/>
      <c r="TOX275" s="1"/>
      <c r="TOY275" s="1"/>
      <c r="TOZ275" s="1"/>
      <c r="TPA275" s="1"/>
      <c r="TPB275" s="1"/>
      <c r="TPC275" s="1"/>
      <c r="TPD275" s="1"/>
      <c r="TPE275" s="1"/>
      <c r="TPF275" s="1"/>
      <c r="TPG275" s="1"/>
      <c r="TPH275" s="1"/>
      <c r="TPI275" s="1"/>
      <c r="TPJ275" s="1"/>
      <c r="TPK275" s="1"/>
      <c r="TPL275" s="1"/>
      <c r="TPM275" s="1"/>
      <c r="TPN275" s="1"/>
      <c r="TPO275" s="1"/>
      <c r="TPP275" s="1"/>
      <c r="TPQ275" s="1"/>
      <c r="TPR275" s="1"/>
      <c r="TPS275" s="1"/>
      <c r="TPT275" s="1"/>
      <c r="TPU275" s="1"/>
      <c r="TPV275" s="1"/>
      <c r="TPW275" s="1"/>
      <c r="TPX275" s="1"/>
      <c r="TPY275" s="1"/>
      <c r="TPZ275" s="1"/>
      <c r="TQA275" s="1"/>
      <c r="TQB275" s="1"/>
      <c r="TQC275" s="1"/>
      <c r="TQD275" s="1"/>
      <c r="TQE275" s="1"/>
      <c r="TQF275" s="1"/>
      <c r="TQG275" s="1"/>
      <c r="TQH275" s="1"/>
      <c r="TQI275" s="1"/>
      <c r="TQJ275" s="1"/>
      <c r="TQK275" s="1"/>
      <c r="TQL275" s="1"/>
      <c r="TQM275" s="1"/>
      <c r="TQN275" s="1"/>
      <c r="TQO275" s="1"/>
      <c r="TQP275" s="1"/>
      <c r="TQQ275" s="1"/>
      <c r="TQR275" s="1"/>
      <c r="TQS275" s="1"/>
      <c r="TQT275" s="1"/>
      <c r="TQU275" s="1"/>
      <c r="TQV275" s="1"/>
      <c r="TQW275" s="1"/>
      <c r="TQX275" s="1"/>
      <c r="TQY275" s="1"/>
      <c r="TQZ275" s="1"/>
      <c r="TRA275" s="1"/>
      <c r="TRB275" s="1"/>
      <c r="TRC275" s="1"/>
      <c r="TRD275" s="1"/>
      <c r="TRE275" s="1"/>
      <c r="TRF275" s="1"/>
      <c r="TRG275" s="1"/>
      <c r="TRH275" s="1"/>
      <c r="TRI275" s="1"/>
      <c r="TRJ275" s="1"/>
      <c r="TRK275" s="1"/>
      <c r="TRL275" s="1"/>
      <c r="TRM275" s="1"/>
      <c r="TRN275" s="1"/>
      <c r="TRO275" s="1"/>
      <c r="TRP275" s="1"/>
      <c r="TRQ275" s="1"/>
      <c r="TRR275" s="1"/>
      <c r="TRS275" s="1"/>
      <c r="TRT275" s="1"/>
      <c r="TRU275" s="1"/>
      <c r="TRV275" s="1"/>
      <c r="TRW275" s="1"/>
      <c r="TRX275" s="1"/>
      <c r="TRY275" s="1"/>
      <c r="TRZ275" s="1"/>
      <c r="TSA275" s="1"/>
      <c r="TSB275" s="1"/>
      <c r="TSC275" s="1"/>
      <c r="TSD275" s="1"/>
      <c r="TSE275" s="1"/>
      <c r="TSF275" s="1"/>
      <c r="TSG275" s="1"/>
      <c r="TSH275" s="1"/>
      <c r="TSI275" s="1"/>
      <c r="TSJ275" s="1"/>
      <c r="TSK275" s="1"/>
      <c r="TSL275" s="1"/>
      <c r="TSM275" s="1"/>
      <c r="TSN275" s="1"/>
      <c r="TSO275" s="1"/>
      <c r="TSP275" s="1"/>
      <c r="TSQ275" s="1"/>
      <c r="TSR275" s="1"/>
      <c r="TSS275" s="1"/>
      <c r="TST275" s="1"/>
      <c r="TSU275" s="1"/>
      <c r="TSV275" s="1"/>
      <c r="TSW275" s="1"/>
      <c r="TSX275" s="1"/>
      <c r="TSY275" s="1"/>
      <c r="TSZ275" s="1"/>
      <c r="TTA275" s="1"/>
      <c r="TTB275" s="1"/>
      <c r="TTC275" s="1"/>
      <c r="TTD275" s="1"/>
      <c r="TTE275" s="1"/>
      <c r="TTF275" s="1"/>
      <c r="TTG275" s="1"/>
      <c r="TTH275" s="1"/>
      <c r="TTI275" s="1"/>
      <c r="TTJ275" s="1"/>
      <c r="TTK275" s="1"/>
      <c r="TTL275" s="1"/>
      <c r="TTM275" s="1"/>
      <c r="TTN275" s="1"/>
      <c r="TTO275" s="1"/>
      <c r="TTP275" s="1"/>
      <c r="TTQ275" s="1"/>
      <c r="TTR275" s="1"/>
      <c r="TTS275" s="1"/>
      <c r="TTT275" s="1"/>
      <c r="TTU275" s="1"/>
      <c r="TTV275" s="1"/>
      <c r="TTW275" s="1"/>
      <c r="TTX275" s="1"/>
      <c r="TTY275" s="1"/>
      <c r="TTZ275" s="1"/>
      <c r="TUA275" s="1"/>
      <c r="TUB275" s="1"/>
      <c r="TUC275" s="1"/>
      <c r="TUD275" s="1"/>
      <c r="TUE275" s="1"/>
      <c r="TUF275" s="1"/>
      <c r="TUG275" s="1"/>
      <c r="TUH275" s="1"/>
      <c r="TUI275" s="1"/>
      <c r="TUJ275" s="1"/>
      <c r="TUK275" s="1"/>
      <c r="TUL275" s="1"/>
      <c r="TUM275" s="1"/>
      <c r="TUN275" s="1"/>
      <c r="TUO275" s="1"/>
      <c r="TUP275" s="1"/>
      <c r="TUQ275" s="1"/>
      <c r="TUR275" s="1"/>
      <c r="TUS275" s="1"/>
      <c r="TUT275" s="1"/>
      <c r="TUU275" s="1"/>
      <c r="TUV275" s="1"/>
      <c r="TUW275" s="1"/>
      <c r="TUX275" s="1"/>
      <c r="TUY275" s="1"/>
      <c r="TUZ275" s="1"/>
      <c r="TVA275" s="1"/>
      <c r="TVB275" s="1"/>
      <c r="TVC275" s="1"/>
      <c r="TVD275" s="1"/>
      <c r="TVE275" s="1"/>
      <c r="TVF275" s="1"/>
      <c r="TVG275" s="1"/>
      <c r="TVH275" s="1"/>
      <c r="TVI275" s="1"/>
      <c r="TVJ275" s="1"/>
      <c r="TVK275" s="1"/>
      <c r="TVL275" s="1"/>
      <c r="TVM275" s="1"/>
      <c r="TVN275" s="1"/>
      <c r="TVO275" s="1"/>
      <c r="TVP275" s="1"/>
      <c r="TVQ275" s="1"/>
      <c r="TVR275" s="1"/>
      <c r="TVS275" s="1"/>
      <c r="TVT275" s="1"/>
      <c r="TVU275" s="1"/>
      <c r="TVV275" s="1"/>
      <c r="TVW275" s="1"/>
      <c r="TVX275" s="1"/>
      <c r="TVY275" s="1"/>
      <c r="TVZ275" s="1"/>
      <c r="TWA275" s="1"/>
      <c r="TWB275" s="1"/>
      <c r="TWC275" s="1"/>
      <c r="TWD275" s="1"/>
      <c r="TWE275" s="1"/>
      <c r="TWF275" s="1"/>
      <c r="TWG275" s="1"/>
      <c r="TWH275" s="1"/>
      <c r="TWI275" s="1"/>
      <c r="TWJ275" s="1"/>
      <c r="TWK275" s="1"/>
      <c r="TWL275" s="1"/>
      <c r="TWM275" s="1"/>
      <c r="TWN275" s="1"/>
      <c r="TWO275" s="1"/>
      <c r="TWP275" s="1"/>
      <c r="TWQ275" s="1"/>
      <c r="TWR275" s="1"/>
      <c r="TWS275" s="1"/>
      <c r="TWT275" s="1"/>
      <c r="TWU275" s="1"/>
      <c r="TWV275" s="1"/>
      <c r="TWW275" s="1"/>
      <c r="TWX275" s="1"/>
      <c r="TWY275" s="1"/>
      <c r="TWZ275" s="1"/>
      <c r="TXA275" s="1"/>
      <c r="TXB275" s="1"/>
      <c r="TXC275" s="1"/>
      <c r="TXD275" s="1"/>
      <c r="TXE275" s="1"/>
      <c r="TXF275" s="1"/>
      <c r="TXG275" s="1"/>
      <c r="TXH275" s="1"/>
      <c r="TXI275" s="1"/>
      <c r="TXJ275" s="1"/>
      <c r="TXK275" s="1"/>
      <c r="TXL275" s="1"/>
      <c r="TXM275" s="1"/>
      <c r="TXN275" s="1"/>
      <c r="TXO275" s="1"/>
      <c r="TXP275" s="1"/>
      <c r="TXQ275" s="1"/>
      <c r="TXR275" s="1"/>
      <c r="TXS275" s="1"/>
      <c r="TXT275" s="1"/>
      <c r="TXU275" s="1"/>
      <c r="TXV275" s="1"/>
      <c r="TXW275" s="1"/>
      <c r="TXX275" s="1"/>
      <c r="TXY275" s="1"/>
      <c r="TXZ275" s="1"/>
      <c r="TYA275" s="1"/>
      <c r="TYB275" s="1"/>
      <c r="TYC275" s="1"/>
      <c r="TYD275" s="1"/>
      <c r="TYE275" s="1"/>
      <c r="TYF275" s="1"/>
      <c r="TYG275" s="1"/>
      <c r="TYH275" s="1"/>
      <c r="TYI275" s="1"/>
      <c r="TYJ275" s="1"/>
      <c r="TYK275" s="1"/>
      <c r="TYL275" s="1"/>
      <c r="TYM275" s="1"/>
      <c r="TYN275" s="1"/>
      <c r="TYO275" s="1"/>
      <c r="TYP275" s="1"/>
      <c r="TYQ275" s="1"/>
      <c r="TYR275" s="1"/>
      <c r="TYS275" s="1"/>
      <c r="TYT275" s="1"/>
      <c r="TYU275" s="1"/>
      <c r="TYV275" s="1"/>
      <c r="TYW275" s="1"/>
      <c r="TYX275" s="1"/>
      <c r="TYY275" s="1"/>
      <c r="TYZ275" s="1"/>
      <c r="TZA275" s="1"/>
      <c r="TZB275" s="1"/>
      <c r="TZC275" s="1"/>
      <c r="TZD275" s="1"/>
      <c r="TZE275" s="1"/>
      <c r="TZF275" s="1"/>
      <c r="TZG275" s="1"/>
      <c r="TZH275" s="1"/>
      <c r="TZI275" s="1"/>
      <c r="TZJ275" s="1"/>
      <c r="TZK275" s="1"/>
      <c r="TZL275" s="1"/>
      <c r="TZM275" s="1"/>
      <c r="TZN275" s="1"/>
      <c r="TZO275" s="1"/>
      <c r="TZP275" s="1"/>
      <c r="TZQ275" s="1"/>
      <c r="TZR275" s="1"/>
      <c r="TZS275" s="1"/>
      <c r="TZT275" s="1"/>
      <c r="TZU275" s="1"/>
      <c r="TZV275" s="1"/>
      <c r="TZW275" s="1"/>
      <c r="TZX275" s="1"/>
      <c r="TZY275" s="1"/>
      <c r="TZZ275" s="1"/>
      <c r="UAA275" s="1"/>
      <c r="UAB275" s="1"/>
      <c r="UAC275" s="1"/>
      <c r="UAD275" s="1"/>
      <c r="UAE275" s="1"/>
      <c r="UAF275" s="1"/>
      <c r="UAG275" s="1"/>
      <c r="UAH275" s="1"/>
      <c r="UAI275" s="1"/>
      <c r="UAJ275" s="1"/>
      <c r="UAK275" s="1"/>
      <c r="UAL275" s="1"/>
      <c r="UAM275" s="1"/>
      <c r="UAN275" s="1"/>
      <c r="UAO275" s="1"/>
      <c r="UAP275" s="1"/>
      <c r="UAQ275" s="1"/>
      <c r="UAR275" s="1"/>
      <c r="UAS275" s="1"/>
      <c r="UAT275" s="1"/>
      <c r="UAU275" s="1"/>
      <c r="UAV275" s="1"/>
      <c r="UAW275" s="1"/>
      <c r="UAX275" s="1"/>
      <c r="UAY275" s="1"/>
      <c r="UAZ275" s="1"/>
      <c r="UBA275" s="1"/>
      <c r="UBB275" s="1"/>
      <c r="UBC275" s="1"/>
      <c r="UBD275" s="1"/>
      <c r="UBE275" s="1"/>
      <c r="UBF275" s="1"/>
      <c r="UBG275" s="1"/>
      <c r="UBH275" s="1"/>
      <c r="UBI275" s="1"/>
      <c r="UBJ275" s="1"/>
      <c r="UBK275" s="1"/>
      <c r="UBL275" s="1"/>
      <c r="UBM275" s="1"/>
      <c r="UBN275" s="1"/>
      <c r="UBO275" s="1"/>
      <c r="UBP275" s="1"/>
      <c r="UBQ275" s="1"/>
      <c r="UBR275" s="1"/>
      <c r="UBS275" s="1"/>
      <c r="UBT275" s="1"/>
      <c r="UBU275" s="1"/>
      <c r="UBV275" s="1"/>
      <c r="UBW275" s="1"/>
      <c r="UBX275" s="1"/>
      <c r="UBY275" s="1"/>
      <c r="UBZ275" s="1"/>
      <c r="UCA275" s="1"/>
      <c r="UCB275" s="1"/>
      <c r="UCC275" s="1"/>
      <c r="UCD275" s="1"/>
      <c r="UCE275" s="1"/>
      <c r="UCF275" s="1"/>
      <c r="UCG275" s="1"/>
      <c r="UCH275" s="1"/>
      <c r="UCI275" s="1"/>
      <c r="UCJ275" s="1"/>
      <c r="UCK275" s="1"/>
      <c r="UCL275" s="1"/>
      <c r="UCM275" s="1"/>
      <c r="UCN275" s="1"/>
      <c r="UCO275" s="1"/>
      <c r="UCP275" s="1"/>
      <c r="UCQ275" s="1"/>
      <c r="UCR275" s="1"/>
      <c r="UCS275" s="1"/>
      <c r="UCT275" s="1"/>
      <c r="UCU275" s="1"/>
      <c r="UCV275" s="1"/>
      <c r="UCW275" s="1"/>
      <c r="UCX275" s="1"/>
      <c r="UCY275" s="1"/>
      <c r="UCZ275" s="1"/>
      <c r="UDA275" s="1"/>
      <c r="UDB275" s="1"/>
      <c r="UDC275" s="1"/>
      <c r="UDD275" s="1"/>
      <c r="UDE275" s="1"/>
      <c r="UDF275" s="1"/>
      <c r="UDG275" s="1"/>
      <c r="UDH275" s="1"/>
      <c r="UDI275" s="1"/>
      <c r="UDJ275" s="1"/>
      <c r="UDK275" s="1"/>
      <c r="UDL275" s="1"/>
      <c r="UDM275" s="1"/>
      <c r="UDN275" s="1"/>
      <c r="UDO275" s="1"/>
      <c r="UDP275" s="1"/>
      <c r="UDQ275" s="1"/>
      <c r="UDR275" s="1"/>
      <c r="UDS275" s="1"/>
      <c r="UDT275" s="1"/>
      <c r="UDU275" s="1"/>
      <c r="UDV275" s="1"/>
      <c r="UDW275" s="1"/>
      <c r="UDX275" s="1"/>
      <c r="UDY275" s="1"/>
      <c r="UDZ275" s="1"/>
      <c r="UEA275" s="1"/>
      <c r="UEB275" s="1"/>
      <c r="UEC275" s="1"/>
      <c r="UED275" s="1"/>
      <c r="UEE275" s="1"/>
      <c r="UEF275" s="1"/>
      <c r="UEG275" s="1"/>
      <c r="UEH275" s="1"/>
      <c r="UEI275" s="1"/>
      <c r="UEJ275" s="1"/>
      <c r="UEK275" s="1"/>
      <c r="UEL275" s="1"/>
      <c r="UEM275" s="1"/>
      <c r="UEN275" s="1"/>
      <c r="UEO275" s="1"/>
      <c r="UEP275" s="1"/>
      <c r="UEQ275" s="1"/>
      <c r="UER275" s="1"/>
      <c r="UES275" s="1"/>
      <c r="UET275" s="1"/>
      <c r="UEU275" s="1"/>
      <c r="UEV275" s="1"/>
      <c r="UEW275" s="1"/>
      <c r="UEX275" s="1"/>
      <c r="UEY275" s="1"/>
      <c r="UEZ275" s="1"/>
      <c r="UFA275" s="1"/>
      <c r="UFB275" s="1"/>
      <c r="UFC275" s="1"/>
      <c r="UFD275" s="1"/>
      <c r="UFE275" s="1"/>
      <c r="UFF275" s="1"/>
      <c r="UFG275" s="1"/>
      <c r="UFH275" s="1"/>
      <c r="UFI275" s="1"/>
      <c r="UFJ275" s="1"/>
      <c r="UFK275" s="1"/>
      <c r="UFL275" s="1"/>
      <c r="UFM275" s="1"/>
      <c r="UFN275" s="1"/>
      <c r="UFO275" s="1"/>
      <c r="UFP275" s="1"/>
      <c r="UFQ275" s="1"/>
      <c r="UFR275" s="1"/>
      <c r="UFS275" s="1"/>
      <c r="UFT275" s="1"/>
      <c r="UFU275" s="1"/>
      <c r="UFV275" s="1"/>
      <c r="UFW275" s="1"/>
      <c r="UFX275" s="1"/>
      <c r="UFY275" s="1"/>
      <c r="UFZ275" s="1"/>
      <c r="UGA275" s="1"/>
      <c r="UGB275" s="1"/>
      <c r="UGC275" s="1"/>
      <c r="UGD275" s="1"/>
      <c r="UGE275" s="1"/>
      <c r="UGF275" s="1"/>
      <c r="UGG275" s="1"/>
      <c r="UGH275" s="1"/>
      <c r="UGI275" s="1"/>
      <c r="UGJ275" s="1"/>
      <c r="UGK275" s="1"/>
      <c r="UGL275" s="1"/>
      <c r="UGM275" s="1"/>
      <c r="UGN275" s="1"/>
      <c r="UGO275" s="1"/>
      <c r="UGP275" s="1"/>
      <c r="UGQ275" s="1"/>
      <c r="UGR275" s="1"/>
      <c r="UGS275" s="1"/>
      <c r="UGT275" s="1"/>
      <c r="UGU275" s="1"/>
      <c r="UGV275" s="1"/>
      <c r="UGW275" s="1"/>
      <c r="UGX275" s="1"/>
      <c r="UGY275" s="1"/>
      <c r="UGZ275" s="1"/>
      <c r="UHA275" s="1"/>
      <c r="UHB275" s="1"/>
      <c r="UHC275" s="1"/>
      <c r="UHD275" s="1"/>
      <c r="UHE275" s="1"/>
      <c r="UHF275" s="1"/>
      <c r="UHG275" s="1"/>
      <c r="UHH275" s="1"/>
      <c r="UHI275" s="1"/>
      <c r="UHJ275" s="1"/>
      <c r="UHK275" s="1"/>
      <c r="UHL275" s="1"/>
      <c r="UHM275" s="1"/>
      <c r="UHN275" s="1"/>
      <c r="UHO275" s="1"/>
      <c r="UHP275" s="1"/>
      <c r="UHQ275" s="1"/>
      <c r="UHR275" s="1"/>
      <c r="UHS275" s="1"/>
      <c r="UHT275" s="1"/>
      <c r="UHU275" s="1"/>
      <c r="UHV275" s="1"/>
      <c r="UHW275" s="1"/>
      <c r="UHX275" s="1"/>
      <c r="UHY275" s="1"/>
      <c r="UHZ275" s="1"/>
      <c r="UIA275" s="1"/>
      <c r="UIB275" s="1"/>
      <c r="UIC275" s="1"/>
      <c r="UID275" s="1"/>
      <c r="UIE275" s="1"/>
      <c r="UIF275" s="1"/>
      <c r="UIG275" s="1"/>
      <c r="UIH275" s="1"/>
      <c r="UII275" s="1"/>
      <c r="UIJ275" s="1"/>
      <c r="UIK275" s="1"/>
      <c r="UIL275" s="1"/>
      <c r="UIM275" s="1"/>
      <c r="UIN275" s="1"/>
      <c r="UIO275" s="1"/>
      <c r="UIP275" s="1"/>
      <c r="UIQ275" s="1"/>
      <c r="UIR275" s="1"/>
      <c r="UIS275" s="1"/>
      <c r="UIT275" s="1"/>
      <c r="UIU275" s="1"/>
      <c r="UIV275" s="1"/>
      <c r="UIW275" s="1"/>
      <c r="UIX275" s="1"/>
      <c r="UIY275" s="1"/>
      <c r="UIZ275" s="1"/>
      <c r="UJA275" s="1"/>
      <c r="UJB275" s="1"/>
      <c r="UJC275" s="1"/>
      <c r="UJD275" s="1"/>
      <c r="UJE275" s="1"/>
      <c r="UJF275" s="1"/>
      <c r="UJG275" s="1"/>
      <c r="UJH275" s="1"/>
      <c r="UJI275" s="1"/>
      <c r="UJJ275" s="1"/>
      <c r="UJK275" s="1"/>
      <c r="UJL275" s="1"/>
      <c r="UJM275" s="1"/>
      <c r="UJN275" s="1"/>
      <c r="UJO275" s="1"/>
      <c r="UJP275" s="1"/>
      <c r="UJQ275" s="1"/>
      <c r="UJR275" s="1"/>
      <c r="UJS275" s="1"/>
      <c r="UJT275" s="1"/>
      <c r="UJU275" s="1"/>
      <c r="UJV275" s="1"/>
      <c r="UJW275" s="1"/>
      <c r="UJX275" s="1"/>
      <c r="UJY275" s="1"/>
      <c r="UJZ275" s="1"/>
      <c r="UKA275" s="1"/>
      <c r="UKB275" s="1"/>
      <c r="UKC275" s="1"/>
      <c r="UKD275" s="1"/>
      <c r="UKE275" s="1"/>
      <c r="UKF275" s="1"/>
      <c r="UKG275" s="1"/>
      <c r="UKH275" s="1"/>
      <c r="UKI275" s="1"/>
      <c r="UKJ275" s="1"/>
      <c r="UKK275" s="1"/>
      <c r="UKL275" s="1"/>
      <c r="UKM275" s="1"/>
      <c r="UKN275" s="1"/>
      <c r="UKO275" s="1"/>
      <c r="UKP275" s="1"/>
      <c r="UKQ275" s="1"/>
      <c r="UKR275" s="1"/>
      <c r="UKS275" s="1"/>
      <c r="UKT275" s="1"/>
      <c r="UKU275" s="1"/>
      <c r="UKV275" s="1"/>
      <c r="UKW275" s="1"/>
      <c r="UKX275" s="1"/>
      <c r="UKY275" s="1"/>
      <c r="UKZ275" s="1"/>
      <c r="ULA275" s="1"/>
      <c r="ULB275" s="1"/>
      <c r="ULC275" s="1"/>
      <c r="ULD275" s="1"/>
      <c r="ULE275" s="1"/>
      <c r="ULF275" s="1"/>
      <c r="ULG275" s="1"/>
      <c r="ULH275" s="1"/>
      <c r="ULI275" s="1"/>
      <c r="ULJ275" s="1"/>
      <c r="ULK275" s="1"/>
      <c r="ULL275" s="1"/>
      <c r="ULM275" s="1"/>
      <c r="ULN275" s="1"/>
      <c r="ULO275" s="1"/>
      <c r="ULP275" s="1"/>
      <c r="ULQ275" s="1"/>
      <c r="ULR275" s="1"/>
      <c r="ULS275" s="1"/>
      <c r="ULT275" s="1"/>
      <c r="ULU275" s="1"/>
      <c r="ULV275" s="1"/>
      <c r="ULW275" s="1"/>
      <c r="ULX275" s="1"/>
      <c r="ULY275" s="1"/>
      <c r="ULZ275" s="1"/>
      <c r="UMA275" s="1"/>
      <c r="UMB275" s="1"/>
      <c r="UMC275" s="1"/>
      <c r="UMD275" s="1"/>
      <c r="UME275" s="1"/>
      <c r="UMF275" s="1"/>
      <c r="UMG275" s="1"/>
      <c r="UMH275" s="1"/>
      <c r="UMI275" s="1"/>
      <c r="UMJ275" s="1"/>
      <c r="UMK275" s="1"/>
      <c r="UML275" s="1"/>
      <c r="UMM275" s="1"/>
      <c r="UMN275" s="1"/>
      <c r="UMO275" s="1"/>
      <c r="UMP275" s="1"/>
      <c r="UMQ275" s="1"/>
      <c r="UMR275" s="1"/>
      <c r="UMS275" s="1"/>
      <c r="UMT275" s="1"/>
      <c r="UMU275" s="1"/>
      <c r="UMV275" s="1"/>
      <c r="UMW275" s="1"/>
      <c r="UMX275" s="1"/>
      <c r="UMY275" s="1"/>
      <c r="UMZ275" s="1"/>
      <c r="UNA275" s="1"/>
      <c r="UNB275" s="1"/>
      <c r="UNC275" s="1"/>
      <c r="UND275" s="1"/>
      <c r="UNE275" s="1"/>
      <c r="UNF275" s="1"/>
      <c r="UNG275" s="1"/>
      <c r="UNH275" s="1"/>
      <c r="UNI275" s="1"/>
      <c r="UNJ275" s="1"/>
      <c r="UNK275" s="1"/>
      <c r="UNL275" s="1"/>
      <c r="UNM275" s="1"/>
      <c r="UNN275" s="1"/>
      <c r="UNO275" s="1"/>
      <c r="UNP275" s="1"/>
      <c r="UNQ275" s="1"/>
      <c r="UNR275" s="1"/>
      <c r="UNS275" s="1"/>
      <c r="UNT275" s="1"/>
      <c r="UNU275" s="1"/>
      <c r="UNV275" s="1"/>
      <c r="UNW275" s="1"/>
      <c r="UNX275" s="1"/>
      <c r="UNY275" s="1"/>
      <c r="UNZ275" s="1"/>
      <c r="UOA275" s="1"/>
      <c r="UOB275" s="1"/>
      <c r="UOC275" s="1"/>
      <c r="UOD275" s="1"/>
      <c r="UOE275" s="1"/>
      <c r="UOF275" s="1"/>
      <c r="UOG275" s="1"/>
      <c r="UOH275" s="1"/>
      <c r="UOI275" s="1"/>
      <c r="UOJ275" s="1"/>
      <c r="UOK275" s="1"/>
      <c r="UOL275" s="1"/>
      <c r="UOM275" s="1"/>
      <c r="UON275" s="1"/>
      <c r="UOO275" s="1"/>
      <c r="UOP275" s="1"/>
      <c r="UOQ275" s="1"/>
      <c r="UOR275" s="1"/>
      <c r="UOS275" s="1"/>
      <c r="UOT275" s="1"/>
      <c r="UOU275" s="1"/>
      <c r="UOV275" s="1"/>
      <c r="UOW275" s="1"/>
      <c r="UOX275" s="1"/>
      <c r="UOY275" s="1"/>
      <c r="UOZ275" s="1"/>
      <c r="UPA275" s="1"/>
      <c r="UPB275" s="1"/>
      <c r="UPC275" s="1"/>
      <c r="UPD275" s="1"/>
      <c r="UPE275" s="1"/>
      <c r="UPF275" s="1"/>
      <c r="UPG275" s="1"/>
      <c r="UPH275" s="1"/>
      <c r="UPI275" s="1"/>
      <c r="UPJ275" s="1"/>
      <c r="UPK275" s="1"/>
      <c r="UPL275" s="1"/>
      <c r="UPM275" s="1"/>
      <c r="UPN275" s="1"/>
      <c r="UPO275" s="1"/>
      <c r="UPP275" s="1"/>
      <c r="UPQ275" s="1"/>
      <c r="UPR275" s="1"/>
      <c r="UPS275" s="1"/>
      <c r="UPT275" s="1"/>
      <c r="UPU275" s="1"/>
      <c r="UPV275" s="1"/>
      <c r="UPW275" s="1"/>
      <c r="UPX275" s="1"/>
      <c r="UPY275" s="1"/>
      <c r="UPZ275" s="1"/>
      <c r="UQA275" s="1"/>
      <c r="UQB275" s="1"/>
      <c r="UQC275" s="1"/>
      <c r="UQD275" s="1"/>
      <c r="UQE275" s="1"/>
      <c r="UQF275" s="1"/>
      <c r="UQG275" s="1"/>
      <c r="UQH275" s="1"/>
      <c r="UQI275" s="1"/>
      <c r="UQJ275" s="1"/>
      <c r="UQK275" s="1"/>
      <c r="UQL275" s="1"/>
      <c r="UQM275" s="1"/>
      <c r="UQN275" s="1"/>
      <c r="UQO275" s="1"/>
      <c r="UQP275" s="1"/>
      <c r="UQQ275" s="1"/>
      <c r="UQR275" s="1"/>
      <c r="UQS275" s="1"/>
      <c r="UQT275" s="1"/>
      <c r="UQU275" s="1"/>
      <c r="UQV275" s="1"/>
      <c r="UQW275" s="1"/>
      <c r="UQX275" s="1"/>
      <c r="UQY275" s="1"/>
      <c r="UQZ275" s="1"/>
      <c r="URA275" s="1"/>
      <c r="URB275" s="1"/>
      <c r="URC275" s="1"/>
      <c r="URD275" s="1"/>
      <c r="URE275" s="1"/>
      <c r="URF275" s="1"/>
      <c r="URG275" s="1"/>
      <c r="URH275" s="1"/>
      <c r="URI275" s="1"/>
      <c r="URJ275" s="1"/>
      <c r="URK275" s="1"/>
      <c r="URL275" s="1"/>
      <c r="URM275" s="1"/>
      <c r="URN275" s="1"/>
      <c r="URO275" s="1"/>
      <c r="URP275" s="1"/>
      <c r="URQ275" s="1"/>
      <c r="URR275" s="1"/>
      <c r="URS275" s="1"/>
      <c r="URT275" s="1"/>
      <c r="URU275" s="1"/>
      <c r="URV275" s="1"/>
      <c r="URW275" s="1"/>
      <c r="URX275" s="1"/>
      <c r="URY275" s="1"/>
      <c r="URZ275" s="1"/>
      <c r="USA275" s="1"/>
      <c r="USB275" s="1"/>
      <c r="USC275" s="1"/>
      <c r="USD275" s="1"/>
      <c r="USE275" s="1"/>
      <c r="USF275" s="1"/>
      <c r="USG275" s="1"/>
      <c r="USH275" s="1"/>
      <c r="USI275" s="1"/>
      <c r="USJ275" s="1"/>
      <c r="USK275" s="1"/>
      <c r="USL275" s="1"/>
      <c r="USM275" s="1"/>
      <c r="USN275" s="1"/>
      <c r="USO275" s="1"/>
      <c r="USP275" s="1"/>
      <c r="USQ275" s="1"/>
      <c r="USR275" s="1"/>
      <c r="USS275" s="1"/>
      <c r="UST275" s="1"/>
      <c r="USU275" s="1"/>
      <c r="USV275" s="1"/>
      <c r="USW275" s="1"/>
      <c r="USX275" s="1"/>
      <c r="USY275" s="1"/>
      <c r="USZ275" s="1"/>
      <c r="UTA275" s="1"/>
      <c r="UTB275" s="1"/>
      <c r="UTC275" s="1"/>
      <c r="UTD275" s="1"/>
      <c r="UTE275" s="1"/>
      <c r="UTF275" s="1"/>
      <c r="UTG275" s="1"/>
      <c r="UTH275" s="1"/>
      <c r="UTI275" s="1"/>
      <c r="UTJ275" s="1"/>
      <c r="UTK275" s="1"/>
      <c r="UTL275" s="1"/>
      <c r="UTM275" s="1"/>
      <c r="UTN275" s="1"/>
      <c r="UTO275" s="1"/>
      <c r="UTP275" s="1"/>
      <c r="UTQ275" s="1"/>
      <c r="UTR275" s="1"/>
      <c r="UTS275" s="1"/>
      <c r="UTT275" s="1"/>
      <c r="UTU275" s="1"/>
      <c r="UTV275" s="1"/>
      <c r="UTW275" s="1"/>
      <c r="UTX275" s="1"/>
      <c r="UTY275" s="1"/>
      <c r="UTZ275" s="1"/>
      <c r="UUA275" s="1"/>
      <c r="UUB275" s="1"/>
      <c r="UUC275" s="1"/>
      <c r="UUD275" s="1"/>
      <c r="UUE275" s="1"/>
      <c r="UUF275" s="1"/>
      <c r="UUG275" s="1"/>
      <c r="UUH275" s="1"/>
      <c r="UUI275" s="1"/>
      <c r="UUJ275" s="1"/>
      <c r="UUK275" s="1"/>
      <c r="UUL275" s="1"/>
      <c r="UUM275" s="1"/>
      <c r="UUN275" s="1"/>
      <c r="UUO275" s="1"/>
      <c r="UUP275" s="1"/>
      <c r="UUQ275" s="1"/>
      <c r="UUR275" s="1"/>
      <c r="UUS275" s="1"/>
      <c r="UUT275" s="1"/>
      <c r="UUU275" s="1"/>
      <c r="UUV275" s="1"/>
      <c r="UUW275" s="1"/>
      <c r="UUX275" s="1"/>
      <c r="UUY275" s="1"/>
      <c r="UUZ275" s="1"/>
      <c r="UVA275" s="1"/>
      <c r="UVB275" s="1"/>
      <c r="UVC275" s="1"/>
      <c r="UVD275" s="1"/>
      <c r="UVE275" s="1"/>
      <c r="UVF275" s="1"/>
      <c r="UVG275" s="1"/>
      <c r="UVH275" s="1"/>
      <c r="UVI275" s="1"/>
      <c r="UVJ275" s="1"/>
      <c r="UVK275" s="1"/>
      <c r="UVL275" s="1"/>
      <c r="UVM275" s="1"/>
      <c r="UVN275" s="1"/>
      <c r="UVO275" s="1"/>
      <c r="UVP275" s="1"/>
      <c r="UVQ275" s="1"/>
      <c r="UVR275" s="1"/>
      <c r="UVS275" s="1"/>
      <c r="UVT275" s="1"/>
      <c r="UVU275" s="1"/>
      <c r="UVV275" s="1"/>
      <c r="UVW275" s="1"/>
      <c r="UVX275" s="1"/>
      <c r="UVY275" s="1"/>
      <c r="UVZ275" s="1"/>
      <c r="UWA275" s="1"/>
      <c r="UWB275" s="1"/>
      <c r="UWC275" s="1"/>
      <c r="UWD275" s="1"/>
      <c r="UWE275" s="1"/>
      <c r="UWF275" s="1"/>
      <c r="UWG275" s="1"/>
      <c r="UWH275" s="1"/>
      <c r="UWI275" s="1"/>
      <c r="UWJ275" s="1"/>
      <c r="UWK275" s="1"/>
      <c r="UWL275" s="1"/>
      <c r="UWM275" s="1"/>
      <c r="UWN275" s="1"/>
      <c r="UWO275" s="1"/>
      <c r="UWP275" s="1"/>
      <c r="UWQ275" s="1"/>
      <c r="UWR275" s="1"/>
      <c r="UWS275" s="1"/>
      <c r="UWT275" s="1"/>
      <c r="UWU275" s="1"/>
      <c r="UWV275" s="1"/>
      <c r="UWW275" s="1"/>
      <c r="UWX275" s="1"/>
      <c r="UWY275" s="1"/>
      <c r="UWZ275" s="1"/>
      <c r="UXA275" s="1"/>
      <c r="UXB275" s="1"/>
      <c r="UXC275" s="1"/>
      <c r="UXD275" s="1"/>
      <c r="UXE275" s="1"/>
      <c r="UXF275" s="1"/>
      <c r="UXG275" s="1"/>
      <c r="UXH275" s="1"/>
      <c r="UXI275" s="1"/>
      <c r="UXJ275" s="1"/>
      <c r="UXK275" s="1"/>
      <c r="UXL275" s="1"/>
      <c r="UXM275" s="1"/>
      <c r="UXN275" s="1"/>
      <c r="UXO275" s="1"/>
      <c r="UXP275" s="1"/>
      <c r="UXQ275" s="1"/>
      <c r="UXR275" s="1"/>
      <c r="UXS275" s="1"/>
      <c r="UXT275" s="1"/>
      <c r="UXU275" s="1"/>
      <c r="UXV275" s="1"/>
      <c r="UXW275" s="1"/>
      <c r="UXX275" s="1"/>
      <c r="UXY275" s="1"/>
      <c r="UXZ275" s="1"/>
      <c r="UYA275" s="1"/>
      <c r="UYB275" s="1"/>
      <c r="UYC275" s="1"/>
      <c r="UYD275" s="1"/>
      <c r="UYE275" s="1"/>
      <c r="UYF275" s="1"/>
      <c r="UYG275" s="1"/>
      <c r="UYH275" s="1"/>
      <c r="UYI275" s="1"/>
      <c r="UYJ275" s="1"/>
      <c r="UYK275" s="1"/>
      <c r="UYL275" s="1"/>
      <c r="UYM275" s="1"/>
      <c r="UYN275" s="1"/>
      <c r="UYO275" s="1"/>
      <c r="UYP275" s="1"/>
      <c r="UYQ275" s="1"/>
      <c r="UYR275" s="1"/>
      <c r="UYS275" s="1"/>
      <c r="UYT275" s="1"/>
      <c r="UYU275" s="1"/>
      <c r="UYV275" s="1"/>
      <c r="UYW275" s="1"/>
      <c r="UYX275" s="1"/>
      <c r="UYY275" s="1"/>
      <c r="UYZ275" s="1"/>
      <c r="UZA275" s="1"/>
      <c r="UZB275" s="1"/>
      <c r="UZC275" s="1"/>
      <c r="UZD275" s="1"/>
      <c r="UZE275" s="1"/>
      <c r="UZF275" s="1"/>
      <c r="UZG275" s="1"/>
      <c r="UZH275" s="1"/>
      <c r="UZI275" s="1"/>
      <c r="UZJ275" s="1"/>
      <c r="UZK275" s="1"/>
      <c r="UZL275" s="1"/>
      <c r="UZM275" s="1"/>
      <c r="UZN275" s="1"/>
      <c r="UZO275" s="1"/>
      <c r="UZP275" s="1"/>
      <c r="UZQ275" s="1"/>
      <c r="UZR275" s="1"/>
      <c r="UZS275" s="1"/>
      <c r="UZT275" s="1"/>
      <c r="UZU275" s="1"/>
      <c r="UZV275" s="1"/>
      <c r="UZW275" s="1"/>
      <c r="UZX275" s="1"/>
      <c r="UZY275" s="1"/>
      <c r="UZZ275" s="1"/>
      <c r="VAA275" s="1"/>
      <c r="VAB275" s="1"/>
      <c r="VAC275" s="1"/>
      <c r="VAD275" s="1"/>
      <c r="VAE275" s="1"/>
      <c r="VAF275" s="1"/>
      <c r="VAG275" s="1"/>
      <c r="VAH275" s="1"/>
      <c r="VAI275" s="1"/>
      <c r="VAJ275" s="1"/>
      <c r="VAK275" s="1"/>
      <c r="VAL275" s="1"/>
      <c r="VAM275" s="1"/>
      <c r="VAN275" s="1"/>
      <c r="VAO275" s="1"/>
      <c r="VAP275" s="1"/>
      <c r="VAQ275" s="1"/>
      <c r="VAR275" s="1"/>
      <c r="VAS275" s="1"/>
      <c r="VAT275" s="1"/>
      <c r="VAU275" s="1"/>
      <c r="VAV275" s="1"/>
      <c r="VAW275" s="1"/>
      <c r="VAX275" s="1"/>
      <c r="VAY275" s="1"/>
      <c r="VAZ275" s="1"/>
      <c r="VBA275" s="1"/>
      <c r="VBB275" s="1"/>
      <c r="VBC275" s="1"/>
      <c r="VBD275" s="1"/>
      <c r="VBE275" s="1"/>
      <c r="VBF275" s="1"/>
      <c r="VBG275" s="1"/>
      <c r="VBH275" s="1"/>
      <c r="VBI275" s="1"/>
      <c r="VBJ275" s="1"/>
      <c r="VBK275" s="1"/>
      <c r="VBL275" s="1"/>
      <c r="VBM275" s="1"/>
      <c r="VBN275" s="1"/>
      <c r="VBO275" s="1"/>
      <c r="VBP275" s="1"/>
      <c r="VBQ275" s="1"/>
      <c r="VBR275" s="1"/>
      <c r="VBS275" s="1"/>
      <c r="VBT275" s="1"/>
      <c r="VBU275" s="1"/>
      <c r="VBV275" s="1"/>
      <c r="VBW275" s="1"/>
      <c r="VBX275" s="1"/>
      <c r="VBY275" s="1"/>
      <c r="VBZ275" s="1"/>
      <c r="VCA275" s="1"/>
      <c r="VCB275" s="1"/>
      <c r="VCC275" s="1"/>
      <c r="VCD275" s="1"/>
      <c r="VCE275" s="1"/>
      <c r="VCF275" s="1"/>
      <c r="VCG275" s="1"/>
      <c r="VCH275" s="1"/>
      <c r="VCI275" s="1"/>
      <c r="VCJ275" s="1"/>
      <c r="VCK275" s="1"/>
      <c r="VCL275" s="1"/>
      <c r="VCM275" s="1"/>
      <c r="VCN275" s="1"/>
      <c r="VCO275" s="1"/>
      <c r="VCP275" s="1"/>
      <c r="VCQ275" s="1"/>
      <c r="VCR275" s="1"/>
      <c r="VCS275" s="1"/>
      <c r="VCT275" s="1"/>
      <c r="VCU275" s="1"/>
      <c r="VCV275" s="1"/>
      <c r="VCW275" s="1"/>
      <c r="VCX275" s="1"/>
      <c r="VCY275" s="1"/>
      <c r="VCZ275" s="1"/>
      <c r="VDA275" s="1"/>
      <c r="VDB275" s="1"/>
      <c r="VDC275" s="1"/>
      <c r="VDD275" s="1"/>
      <c r="VDE275" s="1"/>
      <c r="VDF275" s="1"/>
      <c r="VDG275" s="1"/>
      <c r="VDH275" s="1"/>
      <c r="VDI275" s="1"/>
      <c r="VDJ275" s="1"/>
      <c r="VDK275" s="1"/>
      <c r="VDL275" s="1"/>
      <c r="VDM275" s="1"/>
      <c r="VDN275" s="1"/>
      <c r="VDO275" s="1"/>
      <c r="VDP275" s="1"/>
      <c r="VDQ275" s="1"/>
      <c r="VDR275" s="1"/>
      <c r="VDS275" s="1"/>
      <c r="VDT275" s="1"/>
      <c r="VDU275" s="1"/>
      <c r="VDV275" s="1"/>
      <c r="VDW275" s="1"/>
      <c r="VDX275" s="1"/>
      <c r="VDY275" s="1"/>
      <c r="VDZ275" s="1"/>
      <c r="VEA275" s="1"/>
      <c r="VEB275" s="1"/>
      <c r="VEC275" s="1"/>
      <c r="VED275" s="1"/>
      <c r="VEE275" s="1"/>
      <c r="VEF275" s="1"/>
      <c r="VEG275" s="1"/>
      <c r="VEH275" s="1"/>
      <c r="VEI275" s="1"/>
      <c r="VEJ275" s="1"/>
      <c r="VEK275" s="1"/>
      <c r="VEL275" s="1"/>
      <c r="VEM275" s="1"/>
      <c r="VEN275" s="1"/>
      <c r="VEO275" s="1"/>
      <c r="VEP275" s="1"/>
      <c r="VEQ275" s="1"/>
      <c r="VER275" s="1"/>
      <c r="VES275" s="1"/>
      <c r="VET275" s="1"/>
      <c r="VEU275" s="1"/>
      <c r="VEV275" s="1"/>
      <c r="VEW275" s="1"/>
      <c r="VEX275" s="1"/>
      <c r="VEY275" s="1"/>
      <c r="VEZ275" s="1"/>
      <c r="VFA275" s="1"/>
      <c r="VFB275" s="1"/>
      <c r="VFC275" s="1"/>
      <c r="VFD275" s="1"/>
      <c r="VFE275" s="1"/>
      <c r="VFF275" s="1"/>
      <c r="VFG275" s="1"/>
      <c r="VFH275" s="1"/>
      <c r="VFI275" s="1"/>
      <c r="VFJ275" s="1"/>
      <c r="VFK275" s="1"/>
      <c r="VFL275" s="1"/>
      <c r="VFM275" s="1"/>
      <c r="VFN275" s="1"/>
      <c r="VFO275" s="1"/>
      <c r="VFP275" s="1"/>
      <c r="VFQ275" s="1"/>
      <c r="VFR275" s="1"/>
      <c r="VFS275" s="1"/>
      <c r="VFT275" s="1"/>
      <c r="VFU275" s="1"/>
      <c r="VFV275" s="1"/>
      <c r="VFW275" s="1"/>
      <c r="VFX275" s="1"/>
      <c r="VFY275" s="1"/>
      <c r="VFZ275" s="1"/>
      <c r="VGA275" s="1"/>
      <c r="VGB275" s="1"/>
      <c r="VGC275" s="1"/>
      <c r="VGD275" s="1"/>
      <c r="VGE275" s="1"/>
      <c r="VGF275" s="1"/>
      <c r="VGG275" s="1"/>
      <c r="VGH275" s="1"/>
      <c r="VGI275" s="1"/>
      <c r="VGJ275" s="1"/>
      <c r="VGK275" s="1"/>
      <c r="VGL275" s="1"/>
      <c r="VGM275" s="1"/>
      <c r="VGN275" s="1"/>
      <c r="VGO275" s="1"/>
      <c r="VGP275" s="1"/>
      <c r="VGQ275" s="1"/>
      <c r="VGR275" s="1"/>
      <c r="VGS275" s="1"/>
      <c r="VGT275" s="1"/>
      <c r="VGU275" s="1"/>
      <c r="VGV275" s="1"/>
      <c r="VGW275" s="1"/>
      <c r="VGX275" s="1"/>
      <c r="VGY275" s="1"/>
      <c r="VGZ275" s="1"/>
      <c r="VHA275" s="1"/>
      <c r="VHB275" s="1"/>
      <c r="VHC275" s="1"/>
      <c r="VHD275" s="1"/>
      <c r="VHE275" s="1"/>
      <c r="VHF275" s="1"/>
      <c r="VHG275" s="1"/>
      <c r="VHH275" s="1"/>
      <c r="VHI275" s="1"/>
      <c r="VHJ275" s="1"/>
      <c r="VHK275" s="1"/>
      <c r="VHL275" s="1"/>
      <c r="VHM275" s="1"/>
      <c r="VHN275" s="1"/>
      <c r="VHO275" s="1"/>
      <c r="VHP275" s="1"/>
      <c r="VHQ275" s="1"/>
      <c r="VHR275" s="1"/>
      <c r="VHS275" s="1"/>
      <c r="VHT275" s="1"/>
      <c r="VHU275" s="1"/>
      <c r="VHV275" s="1"/>
      <c r="VHW275" s="1"/>
      <c r="VHX275" s="1"/>
      <c r="VHY275" s="1"/>
      <c r="VHZ275" s="1"/>
      <c r="VIA275" s="1"/>
      <c r="VIB275" s="1"/>
      <c r="VIC275" s="1"/>
      <c r="VID275" s="1"/>
      <c r="VIE275" s="1"/>
      <c r="VIF275" s="1"/>
      <c r="VIG275" s="1"/>
      <c r="VIH275" s="1"/>
      <c r="VII275" s="1"/>
      <c r="VIJ275" s="1"/>
      <c r="VIK275" s="1"/>
      <c r="VIL275" s="1"/>
      <c r="VIM275" s="1"/>
      <c r="VIN275" s="1"/>
      <c r="VIO275" s="1"/>
      <c r="VIP275" s="1"/>
      <c r="VIQ275" s="1"/>
      <c r="VIR275" s="1"/>
      <c r="VIS275" s="1"/>
      <c r="VIT275" s="1"/>
      <c r="VIU275" s="1"/>
      <c r="VIV275" s="1"/>
      <c r="VIW275" s="1"/>
      <c r="VIX275" s="1"/>
      <c r="VIY275" s="1"/>
      <c r="VIZ275" s="1"/>
      <c r="VJA275" s="1"/>
      <c r="VJB275" s="1"/>
      <c r="VJC275" s="1"/>
      <c r="VJD275" s="1"/>
      <c r="VJE275" s="1"/>
      <c r="VJF275" s="1"/>
      <c r="VJG275" s="1"/>
      <c r="VJH275" s="1"/>
      <c r="VJI275" s="1"/>
      <c r="VJJ275" s="1"/>
      <c r="VJK275" s="1"/>
      <c r="VJL275" s="1"/>
      <c r="VJM275" s="1"/>
      <c r="VJN275" s="1"/>
      <c r="VJO275" s="1"/>
      <c r="VJP275" s="1"/>
      <c r="VJQ275" s="1"/>
      <c r="VJR275" s="1"/>
      <c r="VJS275" s="1"/>
      <c r="VJT275" s="1"/>
      <c r="VJU275" s="1"/>
      <c r="VJV275" s="1"/>
      <c r="VJW275" s="1"/>
      <c r="VJX275" s="1"/>
      <c r="VJY275" s="1"/>
      <c r="VJZ275" s="1"/>
      <c r="VKA275" s="1"/>
      <c r="VKB275" s="1"/>
      <c r="VKC275" s="1"/>
      <c r="VKD275" s="1"/>
      <c r="VKE275" s="1"/>
      <c r="VKF275" s="1"/>
      <c r="VKG275" s="1"/>
      <c r="VKH275" s="1"/>
      <c r="VKI275" s="1"/>
      <c r="VKJ275" s="1"/>
      <c r="VKK275" s="1"/>
      <c r="VKL275" s="1"/>
      <c r="VKM275" s="1"/>
      <c r="VKN275" s="1"/>
      <c r="VKO275" s="1"/>
      <c r="VKP275" s="1"/>
      <c r="VKQ275" s="1"/>
      <c r="VKR275" s="1"/>
      <c r="VKS275" s="1"/>
      <c r="VKT275" s="1"/>
      <c r="VKU275" s="1"/>
      <c r="VKV275" s="1"/>
      <c r="VKW275" s="1"/>
      <c r="VKX275" s="1"/>
      <c r="VKY275" s="1"/>
      <c r="VKZ275" s="1"/>
      <c r="VLA275" s="1"/>
      <c r="VLB275" s="1"/>
      <c r="VLC275" s="1"/>
      <c r="VLD275" s="1"/>
      <c r="VLE275" s="1"/>
      <c r="VLF275" s="1"/>
      <c r="VLG275" s="1"/>
      <c r="VLH275" s="1"/>
      <c r="VLI275" s="1"/>
      <c r="VLJ275" s="1"/>
      <c r="VLK275" s="1"/>
      <c r="VLL275" s="1"/>
      <c r="VLM275" s="1"/>
      <c r="VLN275" s="1"/>
      <c r="VLO275" s="1"/>
      <c r="VLP275" s="1"/>
      <c r="VLQ275" s="1"/>
      <c r="VLR275" s="1"/>
      <c r="VLS275" s="1"/>
      <c r="VLT275" s="1"/>
      <c r="VLU275" s="1"/>
      <c r="VLV275" s="1"/>
      <c r="VLW275" s="1"/>
      <c r="VLX275" s="1"/>
      <c r="VLY275" s="1"/>
      <c r="VLZ275" s="1"/>
      <c r="VMA275" s="1"/>
      <c r="VMB275" s="1"/>
      <c r="VMC275" s="1"/>
      <c r="VMD275" s="1"/>
      <c r="VME275" s="1"/>
      <c r="VMF275" s="1"/>
      <c r="VMG275" s="1"/>
      <c r="VMH275" s="1"/>
      <c r="VMI275" s="1"/>
      <c r="VMJ275" s="1"/>
      <c r="VMK275" s="1"/>
      <c r="VML275" s="1"/>
      <c r="VMM275" s="1"/>
      <c r="VMN275" s="1"/>
      <c r="VMO275" s="1"/>
      <c r="VMP275" s="1"/>
      <c r="VMQ275" s="1"/>
      <c r="VMR275" s="1"/>
      <c r="VMS275" s="1"/>
      <c r="VMT275" s="1"/>
      <c r="VMU275" s="1"/>
      <c r="VMV275" s="1"/>
      <c r="VMW275" s="1"/>
      <c r="VMX275" s="1"/>
      <c r="VMY275" s="1"/>
      <c r="VMZ275" s="1"/>
      <c r="VNA275" s="1"/>
      <c r="VNB275" s="1"/>
      <c r="VNC275" s="1"/>
      <c r="VND275" s="1"/>
      <c r="VNE275" s="1"/>
      <c r="VNF275" s="1"/>
      <c r="VNG275" s="1"/>
      <c r="VNH275" s="1"/>
      <c r="VNI275" s="1"/>
      <c r="VNJ275" s="1"/>
      <c r="VNK275" s="1"/>
      <c r="VNL275" s="1"/>
      <c r="VNM275" s="1"/>
      <c r="VNN275" s="1"/>
      <c r="VNO275" s="1"/>
      <c r="VNP275" s="1"/>
      <c r="VNQ275" s="1"/>
      <c r="VNR275" s="1"/>
      <c r="VNS275" s="1"/>
      <c r="VNT275" s="1"/>
      <c r="VNU275" s="1"/>
      <c r="VNV275" s="1"/>
      <c r="VNW275" s="1"/>
      <c r="VNX275" s="1"/>
      <c r="VNY275" s="1"/>
      <c r="VNZ275" s="1"/>
      <c r="VOA275" s="1"/>
      <c r="VOB275" s="1"/>
      <c r="VOC275" s="1"/>
      <c r="VOD275" s="1"/>
      <c r="VOE275" s="1"/>
      <c r="VOF275" s="1"/>
      <c r="VOG275" s="1"/>
      <c r="VOH275" s="1"/>
      <c r="VOI275" s="1"/>
      <c r="VOJ275" s="1"/>
      <c r="VOK275" s="1"/>
      <c r="VOL275" s="1"/>
      <c r="VOM275" s="1"/>
      <c r="VON275" s="1"/>
      <c r="VOO275" s="1"/>
      <c r="VOP275" s="1"/>
      <c r="VOQ275" s="1"/>
      <c r="VOR275" s="1"/>
      <c r="VOS275" s="1"/>
      <c r="VOT275" s="1"/>
      <c r="VOU275" s="1"/>
      <c r="VOV275" s="1"/>
      <c r="VOW275" s="1"/>
      <c r="VOX275" s="1"/>
      <c r="VOY275" s="1"/>
      <c r="VOZ275" s="1"/>
      <c r="VPA275" s="1"/>
      <c r="VPB275" s="1"/>
      <c r="VPC275" s="1"/>
      <c r="VPD275" s="1"/>
      <c r="VPE275" s="1"/>
      <c r="VPF275" s="1"/>
      <c r="VPG275" s="1"/>
      <c r="VPH275" s="1"/>
      <c r="VPI275" s="1"/>
      <c r="VPJ275" s="1"/>
      <c r="VPK275" s="1"/>
      <c r="VPL275" s="1"/>
      <c r="VPM275" s="1"/>
      <c r="VPN275" s="1"/>
      <c r="VPO275" s="1"/>
      <c r="VPP275" s="1"/>
      <c r="VPQ275" s="1"/>
      <c r="VPR275" s="1"/>
      <c r="VPS275" s="1"/>
      <c r="VPT275" s="1"/>
      <c r="VPU275" s="1"/>
      <c r="VPV275" s="1"/>
      <c r="VPW275" s="1"/>
      <c r="VPX275" s="1"/>
      <c r="VPY275" s="1"/>
      <c r="VPZ275" s="1"/>
      <c r="VQA275" s="1"/>
      <c r="VQB275" s="1"/>
      <c r="VQC275" s="1"/>
      <c r="VQD275" s="1"/>
      <c r="VQE275" s="1"/>
      <c r="VQF275" s="1"/>
      <c r="VQG275" s="1"/>
      <c r="VQH275" s="1"/>
      <c r="VQI275" s="1"/>
      <c r="VQJ275" s="1"/>
      <c r="VQK275" s="1"/>
      <c r="VQL275" s="1"/>
      <c r="VQM275" s="1"/>
      <c r="VQN275" s="1"/>
      <c r="VQO275" s="1"/>
      <c r="VQP275" s="1"/>
      <c r="VQQ275" s="1"/>
      <c r="VQR275" s="1"/>
      <c r="VQS275" s="1"/>
      <c r="VQT275" s="1"/>
      <c r="VQU275" s="1"/>
      <c r="VQV275" s="1"/>
      <c r="VQW275" s="1"/>
      <c r="VQX275" s="1"/>
      <c r="VQY275" s="1"/>
      <c r="VQZ275" s="1"/>
      <c r="VRA275" s="1"/>
      <c r="VRB275" s="1"/>
      <c r="VRC275" s="1"/>
      <c r="VRD275" s="1"/>
      <c r="VRE275" s="1"/>
      <c r="VRF275" s="1"/>
      <c r="VRG275" s="1"/>
      <c r="VRH275" s="1"/>
      <c r="VRI275" s="1"/>
      <c r="VRJ275" s="1"/>
      <c r="VRK275" s="1"/>
      <c r="VRL275" s="1"/>
      <c r="VRM275" s="1"/>
      <c r="VRN275" s="1"/>
      <c r="VRO275" s="1"/>
      <c r="VRP275" s="1"/>
      <c r="VRQ275" s="1"/>
      <c r="VRR275" s="1"/>
      <c r="VRS275" s="1"/>
      <c r="VRT275" s="1"/>
      <c r="VRU275" s="1"/>
      <c r="VRV275" s="1"/>
      <c r="VRW275" s="1"/>
      <c r="VRX275" s="1"/>
      <c r="VRY275" s="1"/>
      <c r="VRZ275" s="1"/>
      <c r="VSA275" s="1"/>
      <c r="VSB275" s="1"/>
      <c r="VSC275" s="1"/>
      <c r="VSD275" s="1"/>
      <c r="VSE275" s="1"/>
      <c r="VSF275" s="1"/>
      <c r="VSG275" s="1"/>
      <c r="VSH275" s="1"/>
      <c r="VSI275" s="1"/>
      <c r="VSJ275" s="1"/>
      <c r="VSK275" s="1"/>
      <c r="VSL275" s="1"/>
      <c r="VSM275" s="1"/>
      <c r="VSN275" s="1"/>
      <c r="VSO275" s="1"/>
      <c r="VSP275" s="1"/>
      <c r="VSQ275" s="1"/>
      <c r="VSR275" s="1"/>
      <c r="VSS275" s="1"/>
      <c r="VST275" s="1"/>
      <c r="VSU275" s="1"/>
      <c r="VSV275" s="1"/>
      <c r="VSW275" s="1"/>
      <c r="VSX275" s="1"/>
      <c r="VSY275" s="1"/>
      <c r="VSZ275" s="1"/>
      <c r="VTA275" s="1"/>
      <c r="VTB275" s="1"/>
      <c r="VTC275" s="1"/>
      <c r="VTD275" s="1"/>
      <c r="VTE275" s="1"/>
      <c r="VTF275" s="1"/>
      <c r="VTG275" s="1"/>
      <c r="VTH275" s="1"/>
      <c r="VTI275" s="1"/>
      <c r="VTJ275" s="1"/>
      <c r="VTK275" s="1"/>
      <c r="VTL275" s="1"/>
      <c r="VTM275" s="1"/>
      <c r="VTN275" s="1"/>
      <c r="VTO275" s="1"/>
      <c r="VTP275" s="1"/>
      <c r="VTQ275" s="1"/>
      <c r="VTR275" s="1"/>
      <c r="VTS275" s="1"/>
      <c r="VTT275" s="1"/>
      <c r="VTU275" s="1"/>
      <c r="VTV275" s="1"/>
      <c r="VTW275" s="1"/>
      <c r="VTX275" s="1"/>
      <c r="VTY275" s="1"/>
      <c r="VTZ275" s="1"/>
      <c r="VUA275" s="1"/>
      <c r="VUB275" s="1"/>
      <c r="VUC275" s="1"/>
      <c r="VUD275" s="1"/>
      <c r="VUE275" s="1"/>
      <c r="VUF275" s="1"/>
      <c r="VUG275" s="1"/>
      <c r="VUH275" s="1"/>
      <c r="VUI275" s="1"/>
      <c r="VUJ275" s="1"/>
      <c r="VUK275" s="1"/>
      <c r="VUL275" s="1"/>
      <c r="VUM275" s="1"/>
      <c r="VUN275" s="1"/>
      <c r="VUO275" s="1"/>
      <c r="VUP275" s="1"/>
      <c r="VUQ275" s="1"/>
      <c r="VUR275" s="1"/>
      <c r="VUS275" s="1"/>
      <c r="VUT275" s="1"/>
      <c r="VUU275" s="1"/>
      <c r="VUV275" s="1"/>
      <c r="VUW275" s="1"/>
      <c r="VUX275" s="1"/>
      <c r="VUY275" s="1"/>
      <c r="VUZ275" s="1"/>
      <c r="VVA275" s="1"/>
      <c r="VVB275" s="1"/>
      <c r="VVC275" s="1"/>
      <c r="VVD275" s="1"/>
      <c r="VVE275" s="1"/>
      <c r="VVF275" s="1"/>
      <c r="VVG275" s="1"/>
      <c r="VVH275" s="1"/>
      <c r="VVI275" s="1"/>
      <c r="VVJ275" s="1"/>
      <c r="VVK275" s="1"/>
      <c r="VVL275" s="1"/>
      <c r="VVM275" s="1"/>
      <c r="VVN275" s="1"/>
      <c r="VVO275" s="1"/>
      <c r="VVP275" s="1"/>
      <c r="VVQ275" s="1"/>
      <c r="VVR275" s="1"/>
      <c r="VVS275" s="1"/>
      <c r="VVT275" s="1"/>
      <c r="VVU275" s="1"/>
      <c r="VVV275" s="1"/>
      <c r="VVW275" s="1"/>
      <c r="VVX275" s="1"/>
      <c r="VVY275" s="1"/>
      <c r="VVZ275" s="1"/>
      <c r="VWA275" s="1"/>
      <c r="VWB275" s="1"/>
      <c r="VWC275" s="1"/>
      <c r="VWD275" s="1"/>
      <c r="VWE275" s="1"/>
      <c r="VWF275" s="1"/>
      <c r="VWG275" s="1"/>
      <c r="VWH275" s="1"/>
      <c r="VWI275" s="1"/>
      <c r="VWJ275" s="1"/>
      <c r="VWK275" s="1"/>
      <c r="VWL275" s="1"/>
      <c r="VWM275" s="1"/>
      <c r="VWN275" s="1"/>
      <c r="VWO275" s="1"/>
      <c r="VWP275" s="1"/>
      <c r="VWQ275" s="1"/>
      <c r="VWR275" s="1"/>
      <c r="VWS275" s="1"/>
      <c r="VWT275" s="1"/>
      <c r="VWU275" s="1"/>
      <c r="VWV275" s="1"/>
      <c r="VWW275" s="1"/>
      <c r="VWX275" s="1"/>
      <c r="VWY275" s="1"/>
      <c r="VWZ275" s="1"/>
      <c r="VXA275" s="1"/>
      <c r="VXB275" s="1"/>
      <c r="VXC275" s="1"/>
      <c r="VXD275" s="1"/>
      <c r="VXE275" s="1"/>
      <c r="VXF275" s="1"/>
      <c r="VXG275" s="1"/>
      <c r="VXH275" s="1"/>
      <c r="VXI275" s="1"/>
      <c r="VXJ275" s="1"/>
      <c r="VXK275" s="1"/>
      <c r="VXL275" s="1"/>
      <c r="VXM275" s="1"/>
      <c r="VXN275" s="1"/>
      <c r="VXO275" s="1"/>
      <c r="VXP275" s="1"/>
      <c r="VXQ275" s="1"/>
      <c r="VXR275" s="1"/>
      <c r="VXS275" s="1"/>
      <c r="VXT275" s="1"/>
      <c r="VXU275" s="1"/>
      <c r="VXV275" s="1"/>
      <c r="VXW275" s="1"/>
      <c r="VXX275" s="1"/>
      <c r="VXY275" s="1"/>
      <c r="VXZ275" s="1"/>
      <c r="VYA275" s="1"/>
      <c r="VYB275" s="1"/>
      <c r="VYC275" s="1"/>
      <c r="VYD275" s="1"/>
      <c r="VYE275" s="1"/>
      <c r="VYF275" s="1"/>
      <c r="VYG275" s="1"/>
      <c r="VYH275" s="1"/>
      <c r="VYI275" s="1"/>
      <c r="VYJ275" s="1"/>
      <c r="VYK275" s="1"/>
      <c r="VYL275" s="1"/>
      <c r="VYM275" s="1"/>
      <c r="VYN275" s="1"/>
      <c r="VYO275" s="1"/>
      <c r="VYP275" s="1"/>
      <c r="VYQ275" s="1"/>
      <c r="VYR275" s="1"/>
      <c r="VYS275" s="1"/>
      <c r="VYT275" s="1"/>
      <c r="VYU275" s="1"/>
      <c r="VYV275" s="1"/>
      <c r="VYW275" s="1"/>
      <c r="VYX275" s="1"/>
      <c r="VYY275" s="1"/>
      <c r="VYZ275" s="1"/>
      <c r="VZA275" s="1"/>
      <c r="VZB275" s="1"/>
      <c r="VZC275" s="1"/>
      <c r="VZD275" s="1"/>
      <c r="VZE275" s="1"/>
      <c r="VZF275" s="1"/>
      <c r="VZG275" s="1"/>
      <c r="VZH275" s="1"/>
      <c r="VZI275" s="1"/>
      <c r="VZJ275" s="1"/>
      <c r="VZK275" s="1"/>
      <c r="VZL275" s="1"/>
      <c r="VZM275" s="1"/>
      <c r="VZN275" s="1"/>
      <c r="VZO275" s="1"/>
      <c r="VZP275" s="1"/>
      <c r="VZQ275" s="1"/>
      <c r="VZR275" s="1"/>
      <c r="VZS275" s="1"/>
      <c r="VZT275" s="1"/>
      <c r="VZU275" s="1"/>
      <c r="VZV275" s="1"/>
      <c r="VZW275" s="1"/>
      <c r="VZX275" s="1"/>
      <c r="VZY275" s="1"/>
      <c r="VZZ275" s="1"/>
      <c r="WAA275" s="1"/>
      <c r="WAB275" s="1"/>
      <c r="WAC275" s="1"/>
      <c r="WAD275" s="1"/>
      <c r="WAE275" s="1"/>
      <c r="WAF275" s="1"/>
      <c r="WAG275" s="1"/>
      <c r="WAH275" s="1"/>
      <c r="WAI275" s="1"/>
      <c r="WAJ275" s="1"/>
      <c r="WAK275" s="1"/>
      <c r="WAL275" s="1"/>
      <c r="WAM275" s="1"/>
      <c r="WAN275" s="1"/>
      <c r="WAO275" s="1"/>
      <c r="WAP275" s="1"/>
      <c r="WAQ275" s="1"/>
      <c r="WAR275" s="1"/>
      <c r="WAS275" s="1"/>
      <c r="WAT275" s="1"/>
      <c r="WAU275" s="1"/>
      <c r="WAV275" s="1"/>
      <c r="WAW275" s="1"/>
      <c r="WAX275" s="1"/>
      <c r="WAY275" s="1"/>
      <c r="WAZ275" s="1"/>
      <c r="WBA275" s="1"/>
      <c r="WBB275" s="1"/>
      <c r="WBC275" s="1"/>
      <c r="WBD275" s="1"/>
      <c r="WBE275" s="1"/>
      <c r="WBF275" s="1"/>
      <c r="WBG275" s="1"/>
      <c r="WBH275" s="1"/>
      <c r="WBI275" s="1"/>
      <c r="WBJ275" s="1"/>
      <c r="WBK275" s="1"/>
      <c r="WBL275" s="1"/>
      <c r="WBM275" s="1"/>
      <c r="WBN275" s="1"/>
      <c r="WBO275" s="1"/>
      <c r="WBP275" s="1"/>
      <c r="WBQ275" s="1"/>
      <c r="WBR275" s="1"/>
      <c r="WBS275" s="1"/>
      <c r="WBT275" s="1"/>
      <c r="WBU275" s="1"/>
      <c r="WBV275" s="1"/>
      <c r="WBW275" s="1"/>
      <c r="WBX275" s="1"/>
      <c r="WBY275" s="1"/>
      <c r="WBZ275" s="1"/>
      <c r="WCA275" s="1"/>
      <c r="WCB275" s="1"/>
      <c r="WCC275" s="1"/>
      <c r="WCD275" s="1"/>
      <c r="WCE275" s="1"/>
      <c r="WCF275" s="1"/>
      <c r="WCG275" s="1"/>
      <c r="WCH275" s="1"/>
      <c r="WCI275" s="1"/>
      <c r="WCJ275" s="1"/>
      <c r="WCK275" s="1"/>
      <c r="WCL275" s="1"/>
      <c r="WCM275" s="1"/>
      <c r="WCN275" s="1"/>
      <c r="WCO275" s="1"/>
      <c r="WCP275" s="1"/>
      <c r="WCQ275" s="1"/>
      <c r="WCR275" s="1"/>
      <c r="WCS275" s="1"/>
      <c r="WCT275" s="1"/>
      <c r="WCU275" s="1"/>
      <c r="WCV275" s="1"/>
      <c r="WCW275" s="1"/>
      <c r="WCX275" s="1"/>
      <c r="WCY275" s="1"/>
      <c r="WCZ275" s="1"/>
      <c r="WDA275" s="1"/>
      <c r="WDB275" s="1"/>
      <c r="WDC275" s="1"/>
      <c r="WDD275" s="1"/>
      <c r="WDE275" s="1"/>
      <c r="WDF275" s="1"/>
      <c r="WDG275" s="1"/>
      <c r="WDH275" s="1"/>
      <c r="WDI275" s="1"/>
      <c r="WDJ275" s="1"/>
      <c r="WDK275" s="1"/>
      <c r="WDL275" s="1"/>
      <c r="WDM275" s="1"/>
      <c r="WDN275" s="1"/>
      <c r="WDO275" s="1"/>
      <c r="WDP275" s="1"/>
      <c r="WDQ275" s="1"/>
      <c r="WDR275" s="1"/>
      <c r="WDS275" s="1"/>
      <c r="WDT275" s="1"/>
      <c r="WDU275" s="1"/>
      <c r="WDV275" s="1"/>
      <c r="WDW275" s="1"/>
      <c r="WDX275" s="1"/>
      <c r="WDY275" s="1"/>
      <c r="WDZ275" s="1"/>
      <c r="WEA275" s="1"/>
      <c r="WEB275" s="1"/>
      <c r="WEC275" s="1"/>
      <c r="WED275" s="1"/>
      <c r="WEE275" s="1"/>
      <c r="WEF275" s="1"/>
      <c r="WEG275" s="1"/>
      <c r="WEH275" s="1"/>
      <c r="WEI275" s="1"/>
      <c r="WEJ275" s="1"/>
      <c r="WEK275" s="1"/>
      <c r="WEL275" s="1"/>
      <c r="WEM275" s="1"/>
      <c r="WEN275" s="1"/>
      <c r="WEO275" s="1"/>
      <c r="WEP275" s="1"/>
      <c r="WEQ275" s="1"/>
      <c r="WER275" s="1"/>
      <c r="WES275" s="1"/>
      <c r="WET275" s="1"/>
      <c r="WEU275" s="1"/>
      <c r="WEV275" s="1"/>
      <c r="WEW275" s="1"/>
      <c r="WEX275" s="1"/>
      <c r="WEY275" s="1"/>
      <c r="WEZ275" s="1"/>
      <c r="WFA275" s="1"/>
      <c r="WFB275" s="1"/>
      <c r="WFC275" s="1"/>
      <c r="WFD275" s="1"/>
      <c r="WFE275" s="1"/>
      <c r="WFF275" s="1"/>
      <c r="WFG275" s="1"/>
      <c r="WFH275" s="1"/>
      <c r="WFI275" s="1"/>
      <c r="WFJ275" s="1"/>
      <c r="WFK275" s="1"/>
      <c r="WFL275" s="1"/>
      <c r="WFM275" s="1"/>
      <c r="WFN275" s="1"/>
      <c r="WFO275" s="1"/>
      <c r="WFP275" s="1"/>
      <c r="WFQ275" s="1"/>
      <c r="WFR275" s="1"/>
      <c r="WFS275" s="1"/>
      <c r="WFT275" s="1"/>
      <c r="WFU275" s="1"/>
      <c r="WFV275" s="1"/>
      <c r="WFW275" s="1"/>
      <c r="WFX275" s="1"/>
      <c r="WFY275" s="1"/>
      <c r="WFZ275" s="1"/>
      <c r="WGA275" s="1"/>
      <c r="WGB275" s="1"/>
      <c r="WGC275" s="1"/>
      <c r="WGD275" s="1"/>
      <c r="WGE275" s="1"/>
      <c r="WGF275" s="1"/>
      <c r="WGG275" s="1"/>
      <c r="WGH275" s="1"/>
      <c r="WGI275" s="1"/>
      <c r="WGJ275" s="1"/>
      <c r="WGK275" s="1"/>
      <c r="WGL275" s="1"/>
      <c r="WGM275" s="1"/>
      <c r="WGN275" s="1"/>
      <c r="WGO275" s="1"/>
      <c r="WGP275" s="1"/>
      <c r="WGQ275" s="1"/>
      <c r="WGR275" s="1"/>
      <c r="WGS275" s="1"/>
      <c r="WGT275" s="1"/>
      <c r="WGU275" s="1"/>
      <c r="WGV275" s="1"/>
      <c r="WGW275" s="1"/>
      <c r="WGX275" s="1"/>
      <c r="WGY275" s="1"/>
      <c r="WGZ275" s="1"/>
      <c r="WHA275" s="1"/>
      <c r="WHB275" s="1"/>
      <c r="WHC275" s="1"/>
      <c r="WHD275" s="1"/>
      <c r="WHE275" s="1"/>
      <c r="WHF275" s="1"/>
      <c r="WHG275" s="1"/>
      <c r="WHH275" s="1"/>
      <c r="WHI275" s="1"/>
      <c r="WHJ275" s="1"/>
      <c r="WHK275" s="1"/>
      <c r="WHL275" s="1"/>
      <c r="WHM275" s="1"/>
      <c r="WHN275" s="1"/>
      <c r="WHO275" s="1"/>
      <c r="WHP275" s="1"/>
      <c r="WHQ275" s="1"/>
      <c r="WHR275" s="1"/>
      <c r="WHS275" s="1"/>
      <c r="WHT275" s="1"/>
      <c r="WHU275" s="1"/>
      <c r="WHV275" s="1"/>
      <c r="WHW275" s="1"/>
      <c r="WHX275" s="1"/>
      <c r="WHY275" s="1"/>
      <c r="WHZ275" s="1"/>
      <c r="WIA275" s="1"/>
      <c r="WIB275" s="1"/>
      <c r="WIC275" s="1"/>
      <c r="WID275" s="1"/>
      <c r="WIE275" s="1"/>
      <c r="WIF275" s="1"/>
      <c r="WIG275" s="1"/>
      <c r="WIH275" s="1"/>
      <c r="WII275" s="1"/>
      <c r="WIJ275" s="1"/>
      <c r="WIK275" s="1"/>
      <c r="WIL275" s="1"/>
      <c r="WIM275" s="1"/>
      <c r="WIN275" s="1"/>
      <c r="WIO275" s="1"/>
      <c r="WIP275" s="1"/>
      <c r="WIQ275" s="1"/>
      <c r="WIR275" s="1"/>
      <c r="WIS275" s="1"/>
      <c r="WIT275" s="1"/>
      <c r="WIU275" s="1"/>
      <c r="WIV275" s="1"/>
      <c r="WIW275" s="1"/>
      <c r="WIX275" s="1"/>
      <c r="WIY275" s="1"/>
      <c r="WIZ275" s="1"/>
      <c r="WJA275" s="1"/>
      <c r="WJB275" s="1"/>
      <c r="WJC275" s="1"/>
      <c r="WJD275" s="1"/>
      <c r="WJE275" s="1"/>
      <c r="WJF275" s="1"/>
      <c r="WJG275" s="1"/>
      <c r="WJH275" s="1"/>
      <c r="WJI275" s="1"/>
      <c r="WJJ275" s="1"/>
      <c r="WJK275" s="1"/>
      <c r="WJL275" s="1"/>
      <c r="WJM275" s="1"/>
      <c r="WJN275" s="1"/>
      <c r="WJO275" s="1"/>
      <c r="WJP275" s="1"/>
      <c r="WJQ275" s="1"/>
      <c r="WJR275" s="1"/>
      <c r="WJS275" s="1"/>
      <c r="WJT275" s="1"/>
      <c r="WJU275" s="1"/>
      <c r="WJV275" s="1"/>
      <c r="WJW275" s="1"/>
      <c r="WJX275" s="1"/>
      <c r="WJY275" s="1"/>
      <c r="WJZ275" s="1"/>
      <c r="WKA275" s="1"/>
      <c r="WKB275" s="1"/>
      <c r="WKC275" s="1"/>
      <c r="WKD275" s="1"/>
      <c r="WKE275" s="1"/>
      <c r="WKF275" s="1"/>
      <c r="WKG275" s="1"/>
      <c r="WKH275" s="1"/>
      <c r="WKI275" s="1"/>
      <c r="WKJ275" s="1"/>
      <c r="WKK275" s="1"/>
      <c r="WKL275" s="1"/>
      <c r="WKM275" s="1"/>
      <c r="WKN275" s="1"/>
      <c r="WKO275" s="1"/>
      <c r="WKP275" s="1"/>
      <c r="WKQ275" s="1"/>
      <c r="WKR275" s="1"/>
      <c r="WKS275" s="1"/>
      <c r="WKT275" s="1"/>
      <c r="WKU275" s="1"/>
      <c r="WKV275" s="1"/>
      <c r="WKW275" s="1"/>
      <c r="WKX275" s="1"/>
      <c r="WKY275" s="1"/>
      <c r="WKZ275" s="1"/>
      <c r="WLA275" s="1"/>
      <c r="WLB275" s="1"/>
      <c r="WLC275" s="1"/>
      <c r="WLD275" s="1"/>
      <c r="WLE275" s="1"/>
      <c r="WLF275" s="1"/>
      <c r="WLG275" s="1"/>
      <c r="WLH275" s="1"/>
      <c r="WLI275" s="1"/>
      <c r="WLJ275" s="1"/>
      <c r="WLK275" s="1"/>
      <c r="WLL275" s="1"/>
      <c r="WLM275" s="1"/>
      <c r="WLN275" s="1"/>
      <c r="WLO275" s="1"/>
      <c r="WLP275" s="1"/>
      <c r="WLQ275" s="1"/>
      <c r="WLR275" s="1"/>
      <c r="WLS275" s="1"/>
      <c r="WLT275" s="1"/>
      <c r="WLU275" s="1"/>
      <c r="WLV275" s="1"/>
      <c r="WLW275" s="1"/>
      <c r="WLX275" s="1"/>
      <c r="WLY275" s="1"/>
      <c r="WLZ275" s="1"/>
      <c r="WMA275" s="1"/>
      <c r="WMB275" s="1"/>
      <c r="WMC275" s="1"/>
      <c r="WMD275" s="1"/>
      <c r="WME275" s="1"/>
      <c r="WMF275" s="1"/>
      <c r="WMG275" s="1"/>
      <c r="WMH275" s="1"/>
      <c r="WMI275" s="1"/>
      <c r="WMJ275" s="1"/>
      <c r="WMK275" s="1"/>
      <c r="WML275" s="1"/>
      <c r="WMM275" s="1"/>
      <c r="WMN275" s="1"/>
      <c r="WMO275" s="1"/>
      <c r="WMP275" s="1"/>
      <c r="WMQ275" s="1"/>
      <c r="WMR275" s="1"/>
      <c r="WMS275" s="1"/>
      <c r="WMT275" s="1"/>
      <c r="WMU275" s="1"/>
      <c r="WMV275" s="1"/>
      <c r="WMW275" s="1"/>
      <c r="WMX275" s="1"/>
      <c r="WMY275" s="1"/>
      <c r="WMZ275" s="1"/>
      <c r="WNA275" s="1"/>
      <c r="WNB275" s="1"/>
      <c r="WNC275" s="1"/>
      <c r="WND275" s="1"/>
      <c r="WNE275" s="1"/>
      <c r="WNF275" s="1"/>
      <c r="WNG275" s="1"/>
      <c r="WNH275" s="1"/>
      <c r="WNI275" s="1"/>
      <c r="WNJ275" s="1"/>
      <c r="WNK275" s="1"/>
      <c r="WNL275" s="1"/>
      <c r="WNM275" s="1"/>
      <c r="WNN275" s="1"/>
      <c r="WNO275" s="1"/>
      <c r="WNP275" s="1"/>
      <c r="WNQ275" s="1"/>
      <c r="WNR275" s="1"/>
      <c r="WNS275" s="1"/>
      <c r="WNT275" s="1"/>
      <c r="WNU275" s="1"/>
      <c r="WNV275" s="1"/>
      <c r="WNW275" s="1"/>
      <c r="WNX275" s="1"/>
      <c r="WNY275" s="1"/>
      <c r="WNZ275" s="1"/>
      <c r="WOA275" s="1"/>
      <c r="WOB275" s="1"/>
      <c r="WOC275" s="1"/>
      <c r="WOD275" s="1"/>
      <c r="WOE275" s="1"/>
      <c r="WOF275" s="1"/>
      <c r="WOG275" s="1"/>
      <c r="WOH275" s="1"/>
      <c r="WOI275" s="1"/>
      <c r="WOJ275" s="1"/>
      <c r="WOK275" s="1"/>
      <c r="WOL275" s="1"/>
      <c r="WOM275" s="1"/>
      <c r="WON275" s="1"/>
      <c r="WOO275" s="1"/>
      <c r="WOP275" s="1"/>
      <c r="WOQ275" s="1"/>
      <c r="WOR275" s="1"/>
      <c r="WOS275" s="1"/>
      <c r="WOT275" s="1"/>
      <c r="WOU275" s="1"/>
      <c r="WOV275" s="1"/>
      <c r="WOW275" s="1"/>
      <c r="WOX275" s="1"/>
      <c r="WOY275" s="1"/>
      <c r="WOZ275" s="1"/>
      <c r="WPA275" s="1"/>
      <c r="WPB275" s="1"/>
      <c r="WPC275" s="1"/>
      <c r="WPD275" s="1"/>
      <c r="WPE275" s="1"/>
      <c r="WPF275" s="1"/>
      <c r="WPG275" s="1"/>
      <c r="WPH275" s="1"/>
      <c r="WPI275" s="1"/>
      <c r="WPJ275" s="1"/>
      <c r="WPK275" s="1"/>
      <c r="WPL275" s="1"/>
      <c r="WPM275" s="1"/>
      <c r="WPN275" s="1"/>
      <c r="WPO275" s="1"/>
      <c r="WPP275" s="1"/>
      <c r="WPQ275" s="1"/>
      <c r="WPR275" s="1"/>
      <c r="WPS275" s="1"/>
      <c r="WPT275" s="1"/>
      <c r="WPU275" s="1"/>
      <c r="WPV275" s="1"/>
      <c r="WPW275" s="1"/>
      <c r="WPX275" s="1"/>
      <c r="WPY275" s="1"/>
      <c r="WPZ275" s="1"/>
      <c r="WQA275" s="1"/>
      <c r="WQB275" s="1"/>
      <c r="WQC275" s="1"/>
      <c r="WQD275" s="1"/>
      <c r="WQE275" s="1"/>
      <c r="WQF275" s="1"/>
      <c r="WQG275" s="1"/>
      <c r="WQH275" s="1"/>
      <c r="WQI275" s="1"/>
      <c r="WQJ275" s="1"/>
      <c r="WQK275" s="1"/>
      <c r="WQL275" s="1"/>
      <c r="WQM275" s="1"/>
      <c r="WQN275" s="1"/>
      <c r="WQO275" s="1"/>
      <c r="WQP275" s="1"/>
      <c r="WQQ275" s="1"/>
      <c r="WQR275" s="1"/>
      <c r="WQS275" s="1"/>
      <c r="WQT275" s="1"/>
      <c r="WQU275" s="1"/>
      <c r="WQV275" s="1"/>
      <c r="WQW275" s="1"/>
      <c r="WQX275" s="1"/>
      <c r="WQY275" s="1"/>
      <c r="WQZ275" s="1"/>
      <c r="WRA275" s="1"/>
      <c r="WRB275" s="1"/>
      <c r="WRC275" s="1"/>
      <c r="WRD275" s="1"/>
      <c r="WRE275" s="1"/>
      <c r="WRF275" s="1"/>
      <c r="WRG275" s="1"/>
      <c r="WRH275" s="1"/>
      <c r="WRI275" s="1"/>
      <c r="WRJ275" s="1"/>
      <c r="WRK275" s="1"/>
      <c r="WRL275" s="1"/>
      <c r="WRM275" s="1"/>
      <c r="WRN275" s="1"/>
      <c r="WRO275" s="1"/>
      <c r="WRP275" s="1"/>
      <c r="WRQ275" s="1"/>
      <c r="WRR275" s="1"/>
      <c r="WRS275" s="1"/>
      <c r="WRT275" s="1"/>
      <c r="WRU275" s="1"/>
      <c r="WRV275" s="1"/>
      <c r="WRW275" s="1"/>
      <c r="WRX275" s="1"/>
      <c r="WRY275" s="1"/>
      <c r="WRZ275" s="1"/>
      <c r="WSA275" s="1"/>
      <c r="WSB275" s="1"/>
      <c r="WSC275" s="1"/>
      <c r="WSD275" s="1"/>
      <c r="WSE275" s="1"/>
      <c r="WSF275" s="1"/>
      <c r="WSG275" s="1"/>
      <c r="WSH275" s="1"/>
      <c r="WSI275" s="1"/>
      <c r="WSJ275" s="1"/>
      <c r="WSK275" s="1"/>
      <c r="WSL275" s="1"/>
      <c r="WSM275" s="1"/>
      <c r="WSN275" s="1"/>
      <c r="WSO275" s="1"/>
      <c r="WSP275" s="1"/>
      <c r="WSQ275" s="1"/>
      <c r="WSR275" s="1"/>
      <c r="WSS275" s="1"/>
      <c r="WST275" s="1"/>
      <c r="WSU275" s="1"/>
      <c r="WSV275" s="1"/>
      <c r="WSW275" s="1"/>
      <c r="WSX275" s="1"/>
      <c r="WSY275" s="1"/>
      <c r="WSZ275" s="1"/>
      <c r="WTA275" s="1"/>
      <c r="WTB275" s="1"/>
      <c r="WTC275" s="1"/>
      <c r="WTD275" s="1"/>
      <c r="WTE275" s="1"/>
      <c r="WTF275" s="1"/>
      <c r="WTG275" s="1"/>
      <c r="WTH275" s="1"/>
      <c r="WTI275" s="1"/>
      <c r="WTJ275" s="1"/>
      <c r="WTK275" s="1"/>
      <c r="WTL275" s="1"/>
      <c r="WTM275" s="1"/>
      <c r="WTN275" s="1"/>
      <c r="WTO275" s="1"/>
      <c r="WTP275" s="1"/>
      <c r="WTQ275" s="1"/>
      <c r="WTR275" s="1"/>
      <c r="WTS275" s="1"/>
      <c r="WTT275" s="1"/>
      <c r="WTU275" s="1"/>
      <c r="WTV275" s="1"/>
      <c r="WTW275" s="1"/>
      <c r="WTX275" s="1"/>
      <c r="WTY275" s="1"/>
      <c r="WTZ275" s="1"/>
      <c r="WUA275" s="1"/>
      <c r="WUB275" s="1"/>
      <c r="WUC275" s="1"/>
      <c r="WUD275" s="1"/>
      <c r="WUE275" s="1"/>
      <c r="WUF275" s="1"/>
      <c r="WUG275" s="1"/>
      <c r="WUH275" s="1"/>
      <c r="WUI275" s="1"/>
      <c r="WUJ275" s="1"/>
      <c r="WUK275" s="1"/>
      <c r="WUL275" s="1"/>
      <c r="WUM275" s="1"/>
      <c r="WUN275" s="1"/>
      <c r="WUO275" s="1"/>
      <c r="WUP275" s="1"/>
      <c r="WUQ275" s="1"/>
      <c r="WUR275" s="1"/>
      <c r="WUS275" s="1"/>
      <c r="WUT275" s="1"/>
      <c r="WUU275" s="1"/>
      <c r="WUV275" s="1"/>
      <c r="WUW275" s="1"/>
      <c r="WUX275" s="1"/>
      <c r="WUY275" s="1"/>
      <c r="WUZ275" s="1"/>
      <c r="WVA275" s="1"/>
      <c r="WVB275" s="1"/>
      <c r="WVC275" s="1"/>
      <c r="WVD275" s="1"/>
      <c r="WVE275" s="1"/>
      <c r="WVF275" s="1"/>
      <c r="WVG275" s="1"/>
      <c r="WVH275" s="1"/>
      <c r="WVI275" s="1"/>
      <c r="WVJ275" s="1"/>
      <c r="WVK275" s="1"/>
      <c r="WVL275" s="1"/>
      <c r="WVM275" s="1"/>
      <c r="WVN275" s="1"/>
      <c r="WVO275" s="1"/>
      <c r="WVP275" s="1"/>
      <c r="WVQ275" s="1"/>
      <c r="WVR275" s="1"/>
      <c r="WVS275" s="1"/>
      <c r="WVT275" s="1"/>
      <c r="WVU275" s="1"/>
      <c r="WVV275" s="1"/>
      <c r="WVW275" s="1"/>
      <c r="WVX275" s="1"/>
      <c r="WVY275" s="1"/>
      <c r="WVZ275" s="1"/>
      <c r="WWA275" s="1"/>
      <c r="WWB275" s="1"/>
      <c r="WWC275" s="1"/>
      <c r="WWD275" s="1"/>
      <c r="WWE275" s="1"/>
      <c r="WWF275" s="1"/>
      <c r="WWG275" s="1"/>
      <c r="WWH275" s="1"/>
      <c r="WWI275" s="1"/>
      <c r="WWJ275" s="1"/>
      <c r="WWK275" s="1"/>
      <c r="WWL275" s="1"/>
      <c r="WWM275" s="1"/>
      <c r="WWN275" s="1"/>
      <c r="WWO275" s="1"/>
      <c r="WWP275" s="1"/>
      <c r="WWQ275" s="1"/>
      <c r="WWR275" s="1"/>
      <c r="WWS275" s="1"/>
      <c r="WWT275" s="1"/>
      <c r="WWU275" s="1"/>
      <c r="WWV275" s="1"/>
      <c r="WWW275" s="1"/>
      <c r="WWX275" s="1"/>
      <c r="WWY275" s="1"/>
      <c r="WWZ275" s="1"/>
      <c r="WXA275" s="1"/>
      <c r="WXB275" s="1"/>
      <c r="WXC275" s="1"/>
      <c r="WXD275" s="1"/>
      <c r="WXE275" s="1"/>
      <c r="WXF275" s="1"/>
      <c r="WXG275" s="1"/>
      <c r="WXH275" s="1"/>
      <c r="WXI275" s="1"/>
      <c r="WXJ275" s="1"/>
      <c r="WXK275" s="1"/>
      <c r="WXL275" s="1"/>
      <c r="WXM275" s="1"/>
      <c r="WXN275" s="1"/>
      <c r="WXO275" s="1"/>
      <c r="WXP275" s="1"/>
      <c r="WXQ275" s="1"/>
      <c r="WXR275" s="1"/>
      <c r="WXS275" s="1"/>
      <c r="WXT275" s="1"/>
      <c r="WXU275" s="1"/>
      <c r="WXV275" s="1"/>
      <c r="WXW275" s="1"/>
      <c r="WXX275" s="1"/>
      <c r="WXY275" s="1"/>
      <c r="WXZ275" s="1"/>
      <c r="WYA275" s="1"/>
      <c r="WYB275" s="1"/>
      <c r="WYC275" s="1"/>
      <c r="WYD275" s="1"/>
      <c r="WYE275" s="1"/>
      <c r="WYF275" s="1"/>
      <c r="WYG275" s="1"/>
      <c r="WYH275" s="1"/>
      <c r="WYI275" s="1"/>
      <c r="WYJ275" s="1"/>
      <c r="WYK275" s="1"/>
      <c r="WYL275" s="1"/>
      <c r="WYM275" s="1"/>
      <c r="WYN275" s="1"/>
      <c r="WYO275" s="1"/>
      <c r="WYP275" s="1"/>
      <c r="WYQ275" s="1"/>
      <c r="WYR275" s="1"/>
      <c r="WYS275" s="1"/>
      <c r="WYT275" s="1"/>
      <c r="WYU275" s="1"/>
      <c r="WYV275" s="1"/>
      <c r="WYW275" s="1"/>
      <c r="WYX275" s="1"/>
      <c r="WYY275" s="1"/>
      <c r="WYZ275" s="1"/>
      <c r="WZA275" s="1"/>
      <c r="WZB275" s="1"/>
      <c r="WZC275" s="1"/>
      <c r="WZD275" s="1"/>
      <c r="WZE275" s="1"/>
      <c r="WZF275" s="1"/>
      <c r="WZG275" s="1"/>
      <c r="WZH275" s="1"/>
      <c r="WZI275" s="1"/>
      <c r="WZJ275" s="1"/>
      <c r="WZK275" s="1"/>
      <c r="WZL275" s="1"/>
      <c r="WZM275" s="1"/>
      <c r="WZN275" s="1"/>
      <c r="WZO275" s="1"/>
      <c r="WZP275" s="1"/>
      <c r="WZQ275" s="1"/>
      <c r="WZR275" s="1"/>
      <c r="WZS275" s="1"/>
      <c r="WZT275" s="1"/>
      <c r="WZU275" s="1"/>
      <c r="WZV275" s="1"/>
      <c r="WZW275" s="1"/>
      <c r="WZX275" s="1"/>
      <c r="WZY275" s="1"/>
      <c r="WZZ275" s="1"/>
      <c r="XAA275" s="1"/>
      <c r="XAB275" s="1"/>
      <c r="XAC275" s="1"/>
      <c r="XAD275" s="1"/>
      <c r="XAE275" s="1"/>
      <c r="XAF275" s="1"/>
      <c r="XAG275" s="1"/>
      <c r="XAH275" s="1"/>
      <c r="XAI275" s="1"/>
      <c r="XAJ275" s="1"/>
      <c r="XAK275" s="1"/>
      <c r="XAL275" s="1"/>
      <c r="XAM275" s="1"/>
      <c r="XAN275" s="1"/>
      <c r="XAO275" s="1"/>
      <c r="XAP275" s="1"/>
      <c r="XAQ275" s="1"/>
      <c r="XAR275" s="1"/>
      <c r="XAS275" s="1"/>
      <c r="XAT275" s="1"/>
      <c r="XAU275" s="1"/>
      <c r="XAV275" s="1"/>
      <c r="XAW275" s="1"/>
      <c r="XAX275" s="1"/>
      <c r="XAY275" s="1"/>
      <c r="XAZ275" s="1"/>
      <c r="XBA275" s="1"/>
      <c r="XBB275" s="1"/>
      <c r="XBC275" s="1"/>
      <c r="XBD275" s="1"/>
      <c r="XBE275" s="1"/>
      <c r="XBF275" s="1"/>
      <c r="XBG275" s="1"/>
      <c r="XBH275" s="1"/>
      <c r="XBI275" s="1"/>
      <c r="XBJ275" s="1"/>
      <c r="XBK275" s="1"/>
      <c r="XBL275" s="1"/>
      <c r="XBM275" s="1"/>
      <c r="XBN275" s="1"/>
      <c r="XBO275" s="1"/>
      <c r="XBP275" s="1"/>
      <c r="XBQ275" s="1"/>
      <c r="XBR275" s="1"/>
      <c r="XBS275" s="1"/>
      <c r="XBT275" s="1"/>
      <c r="XBU275" s="1"/>
      <c r="XBV275" s="1"/>
      <c r="XBW275" s="1"/>
      <c r="XBX275" s="1"/>
      <c r="XBY275" s="1"/>
      <c r="XBZ275" s="1"/>
      <c r="XCA275" s="1"/>
      <c r="XCB275" s="1"/>
      <c r="XCC275" s="1"/>
      <c r="XCD275" s="1"/>
      <c r="XCE275" s="1"/>
      <c r="XCF275" s="1"/>
      <c r="XCG275" s="1"/>
      <c r="XCH275" s="1"/>
      <c r="XCI275" s="1"/>
      <c r="XCJ275" s="1"/>
      <c r="XCK275" s="1"/>
      <c r="XCL275" s="1"/>
      <c r="XCM275" s="1"/>
      <c r="XCN275" s="1"/>
      <c r="XCO275" s="1"/>
      <c r="XCP275" s="1"/>
      <c r="XCQ275" s="1"/>
      <c r="XCR275" s="1"/>
      <c r="XCS275" s="1"/>
      <c r="XCT275" s="1"/>
      <c r="XCU275" s="1"/>
      <c r="XCV275" s="1"/>
      <c r="XCW275" s="1"/>
      <c r="XCX275" s="1"/>
      <c r="XCY275" s="1"/>
      <c r="XCZ275" s="1"/>
      <c r="XDA275" s="1"/>
      <c r="XDB275" s="1"/>
      <c r="XDC275" s="1"/>
      <c r="XDD275" s="1"/>
      <c r="XDE275" s="1"/>
      <c r="XDF275" s="1"/>
      <c r="XDG275" s="1"/>
      <c r="XDH275" s="1"/>
      <c r="XDI275" s="1"/>
      <c r="XDJ275" s="1"/>
      <c r="XDK275" s="1"/>
      <c r="XDL275" s="1"/>
      <c r="XDM275" s="1"/>
      <c r="XDN275" s="1"/>
      <c r="XDO275" s="1"/>
      <c r="XDP275" s="1"/>
      <c r="XDQ275" s="1"/>
      <c r="XDR275" s="1"/>
      <c r="XDS275" s="1"/>
      <c r="XDT275" s="1"/>
      <c r="XDU275" s="1"/>
      <c r="XDV275" s="1"/>
      <c r="XDW275" s="1"/>
      <c r="XDX275" s="1"/>
      <c r="XDY275" s="1"/>
      <c r="XDZ275" s="1"/>
      <c r="XEA275" s="1"/>
      <c r="XEB275" s="1"/>
      <c r="XEE275" s="1"/>
      <c r="XEF275" s="1"/>
      <c r="XEG275" s="1"/>
      <c r="XEH275" s="1"/>
    </row>
    <row r="276" s="3" customFormat="1" spans="1:16362">
      <c r="A276" s="19">
        <v>273</v>
      </c>
      <c r="B276" s="19" t="s">
        <v>584</v>
      </c>
      <c r="C276" s="24" t="s">
        <v>595</v>
      </c>
      <c r="D276" s="24" t="s">
        <v>30</v>
      </c>
      <c r="E276" s="24">
        <v>50</v>
      </c>
      <c r="F276" s="22" t="s">
        <v>464</v>
      </c>
      <c r="G276" s="23" t="s">
        <v>584</v>
      </c>
      <c r="H276" s="23">
        <v>480</v>
      </c>
      <c r="I276" s="23">
        <v>4</v>
      </c>
      <c r="J276" s="23">
        <v>3</v>
      </c>
      <c r="K276" s="23">
        <v>135</v>
      </c>
      <c r="L276" s="39">
        <f>H276*4</f>
        <v>1920</v>
      </c>
      <c r="M276" s="35">
        <v>1</v>
      </c>
      <c r="N276" s="35">
        <v>45</v>
      </c>
      <c r="O276" s="23">
        <f>H276*1</f>
        <v>480</v>
      </c>
      <c r="P276" s="38">
        <f t="shared" si="98"/>
        <v>4648.96</v>
      </c>
      <c r="Q276" s="36">
        <f t="shared" si="99"/>
        <v>1669.04</v>
      </c>
      <c r="R276" s="36">
        <f t="shared" si="100"/>
        <v>206.4</v>
      </c>
      <c r="S276" s="38">
        <f>U276/8*7</f>
        <v>5708.85</v>
      </c>
      <c r="T276" s="38">
        <f>U276/8</f>
        <v>815.55</v>
      </c>
      <c r="U276" s="38">
        <f t="shared" si="96"/>
        <v>6524.4</v>
      </c>
      <c r="V276" s="38"/>
      <c r="W276" s="38"/>
      <c r="X276" s="38"/>
      <c r="Y276" s="60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  <c r="VX276" s="1"/>
      <c r="VY276" s="1"/>
      <c r="VZ276" s="1"/>
      <c r="WA276" s="1"/>
      <c r="WB276" s="1"/>
      <c r="WC276" s="1"/>
      <c r="WD276" s="1"/>
      <c r="WE276" s="1"/>
      <c r="WF276" s="1"/>
      <c r="WG276" s="1"/>
      <c r="WH276" s="1"/>
      <c r="WI276" s="1"/>
      <c r="WJ276" s="1"/>
      <c r="WK276" s="1"/>
      <c r="WL276" s="1"/>
      <c r="WM276" s="1"/>
      <c r="WN276" s="1"/>
      <c r="WO276" s="1"/>
      <c r="WP276" s="1"/>
      <c r="WQ276" s="1"/>
      <c r="WR276" s="1"/>
      <c r="WS276" s="1"/>
      <c r="WT276" s="1"/>
      <c r="WU276" s="1"/>
      <c r="WV276" s="1"/>
      <c r="WW276" s="1"/>
      <c r="WX276" s="1"/>
      <c r="WY276" s="1"/>
      <c r="WZ276" s="1"/>
      <c r="XA276" s="1"/>
      <c r="XB276" s="1"/>
      <c r="XC276" s="1"/>
      <c r="XD276" s="1"/>
      <c r="XE276" s="1"/>
      <c r="XF276" s="1"/>
      <c r="XG276" s="1"/>
      <c r="XH276" s="1"/>
      <c r="XI276" s="1"/>
      <c r="XJ276" s="1"/>
      <c r="XK276" s="1"/>
      <c r="XL276" s="1"/>
      <c r="XM276" s="1"/>
      <c r="XN276" s="1"/>
      <c r="XO276" s="1"/>
      <c r="XP276" s="1"/>
      <c r="XQ276" s="1"/>
      <c r="XR276" s="1"/>
      <c r="XS276" s="1"/>
      <c r="XT276" s="1"/>
      <c r="XU276" s="1"/>
      <c r="XV276" s="1"/>
      <c r="XW276" s="1"/>
      <c r="XX276" s="1"/>
      <c r="XY276" s="1"/>
      <c r="XZ276" s="1"/>
      <c r="YA276" s="1"/>
      <c r="YB276" s="1"/>
      <c r="YC276" s="1"/>
      <c r="YD276" s="1"/>
      <c r="YE276" s="1"/>
      <c r="YF276" s="1"/>
      <c r="YG276" s="1"/>
      <c r="YH276" s="1"/>
      <c r="YI276" s="1"/>
      <c r="YJ276" s="1"/>
      <c r="YK276" s="1"/>
      <c r="YL276" s="1"/>
      <c r="YM276" s="1"/>
      <c r="YN276" s="1"/>
      <c r="YO276" s="1"/>
      <c r="YP276" s="1"/>
      <c r="YQ276" s="1"/>
      <c r="YR276" s="1"/>
      <c r="YS276" s="1"/>
      <c r="YT276" s="1"/>
      <c r="YU276" s="1"/>
      <c r="YV276" s="1"/>
      <c r="YW276" s="1"/>
      <c r="YX276" s="1"/>
      <c r="YY276" s="1"/>
      <c r="YZ276" s="1"/>
      <c r="ZA276" s="1"/>
      <c r="ZB276" s="1"/>
      <c r="ZC276" s="1"/>
      <c r="ZD276" s="1"/>
      <c r="ZE276" s="1"/>
      <c r="ZF276" s="1"/>
      <c r="ZG276" s="1"/>
      <c r="ZH276" s="1"/>
      <c r="ZI276" s="1"/>
      <c r="ZJ276" s="1"/>
      <c r="ZK276" s="1"/>
      <c r="ZL276" s="1"/>
      <c r="ZM276" s="1"/>
      <c r="ZN276" s="1"/>
      <c r="ZO276" s="1"/>
      <c r="ZP276" s="1"/>
      <c r="ZQ276" s="1"/>
      <c r="ZR276" s="1"/>
      <c r="ZS276" s="1"/>
      <c r="ZT276" s="1"/>
      <c r="ZU276" s="1"/>
      <c r="ZV276" s="1"/>
      <c r="ZW276" s="1"/>
      <c r="ZX276" s="1"/>
      <c r="ZY276" s="1"/>
      <c r="ZZ276" s="1"/>
      <c r="AAA276" s="1"/>
      <c r="AAB276" s="1"/>
      <c r="AAC276" s="1"/>
      <c r="AAD276" s="1"/>
      <c r="AAE276" s="1"/>
      <c r="AAF276" s="1"/>
      <c r="AAG276" s="1"/>
      <c r="AAH276" s="1"/>
      <c r="AAI276" s="1"/>
      <c r="AAJ276" s="1"/>
      <c r="AAK276" s="1"/>
      <c r="AAL276" s="1"/>
      <c r="AAM276" s="1"/>
      <c r="AAN276" s="1"/>
      <c r="AAO276" s="1"/>
      <c r="AAP276" s="1"/>
      <c r="AAQ276" s="1"/>
      <c r="AAR276" s="1"/>
      <c r="AAS276" s="1"/>
      <c r="AAT276" s="1"/>
      <c r="AAU276" s="1"/>
      <c r="AAV276" s="1"/>
      <c r="AAW276" s="1"/>
      <c r="AAX276" s="1"/>
      <c r="AAY276" s="1"/>
      <c r="AAZ276" s="1"/>
      <c r="ABA276" s="1"/>
      <c r="ABB276" s="1"/>
      <c r="ABC276" s="1"/>
      <c r="ABD276" s="1"/>
      <c r="ABE276" s="1"/>
      <c r="ABF276" s="1"/>
      <c r="ABG276" s="1"/>
      <c r="ABH276" s="1"/>
      <c r="ABI276" s="1"/>
      <c r="ABJ276" s="1"/>
      <c r="ABK276" s="1"/>
      <c r="ABL276" s="1"/>
      <c r="ABM276" s="1"/>
      <c r="ABN276" s="1"/>
      <c r="ABO276" s="1"/>
      <c r="ABP276" s="1"/>
      <c r="ABQ276" s="1"/>
      <c r="ABR276" s="1"/>
      <c r="ABS276" s="1"/>
      <c r="ABT276" s="1"/>
      <c r="ABU276" s="1"/>
      <c r="ABV276" s="1"/>
      <c r="ABW276" s="1"/>
      <c r="ABX276" s="1"/>
      <c r="ABY276" s="1"/>
      <c r="ABZ276" s="1"/>
      <c r="ACA276" s="1"/>
      <c r="ACB276" s="1"/>
      <c r="ACC276" s="1"/>
      <c r="ACD276" s="1"/>
      <c r="ACE276" s="1"/>
      <c r="ACF276" s="1"/>
      <c r="ACG276" s="1"/>
      <c r="ACH276" s="1"/>
      <c r="ACI276" s="1"/>
      <c r="ACJ276" s="1"/>
      <c r="ACK276" s="1"/>
      <c r="ACL276" s="1"/>
      <c r="ACM276" s="1"/>
      <c r="ACN276" s="1"/>
      <c r="ACO276" s="1"/>
      <c r="ACP276" s="1"/>
      <c r="ACQ276" s="1"/>
      <c r="ACR276" s="1"/>
      <c r="ACS276" s="1"/>
      <c r="ACT276" s="1"/>
      <c r="ACU276" s="1"/>
      <c r="ACV276" s="1"/>
      <c r="ACW276" s="1"/>
      <c r="ACX276" s="1"/>
      <c r="ACY276" s="1"/>
      <c r="ACZ276" s="1"/>
      <c r="ADA276" s="1"/>
      <c r="ADB276" s="1"/>
      <c r="ADC276" s="1"/>
      <c r="ADD276" s="1"/>
      <c r="ADE276" s="1"/>
      <c r="ADF276" s="1"/>
      <c r="ADG276" s="1"/>
      <c r="ADH276" s="1"/>
      <c r="ADI276" s="1"/>
      <c r="ADJ276" s="1"/>
      <c r="ADK276" s="1"/>
      <c r="ADL276" s="1"/>
      <c r="ADM276" s="1"/>
      <c r="ADN276" s="1"/>
      <c r="ADO276" s="1"/>
      <c r="ADP276" s="1"/>
      <c r="ADQ276" s="1"/>
      <c r="ADR276" s="1"/>
      <c r="ADS276" s="1"/>
      <c r="ADT276" s="1"/>
      <c r="ADU276" s="1"/>
      <c r="ADV276" s="1"/>
      <c r="ADW276" s="1"/>
      <c r="ADX276" s="1"/>
      <c r="ADY276" s="1"/>
      <c r="ADZ276" s="1"/>
      <c r="AEA276" s="1"/>
      <c r="AEB276" s="1"/>
      <c r="AEC276" s="1"/>
      <c r="AED276" s="1"/>
      <c r="AEE276" s="1"/>
      <c r="AEF276" s="1"/>
      <c r="AEG276" s="1"/>
      <c r="AEH276" s="1"/>
      <c r="AEI276" s="1"/>
      <c r="AEJ276" s="1"/>
      <c r="AEK276" s="1"/>
      <c r="AEL276" s="1"/>
      <c r="AEM276" s="1"/>
      <c r="AEN276" s="1"/>
      <c r="AEO276" s="1"/>
      <c r="AEP276" s="1"/>
      <c r="AEQ276" s="1"/>
      <c r="AER276" s="1"/>
      <c r="AES276" s="1"/>
      <c r="AET276" s="1"/>
      <c r="AEU276" s="1"/>
      <c r="AEV276" s="1"/>
      <c r="AEW276" s="1"/>
      <c r="AEX276" s="1"/>
      <c r="AEY276" s="1"/>
      <c r="AEZ276" s="1"/>
      <c r="AFA276" s="1"/>
      <c r="AFB276" s="1"/>
      <c r="AFC276" s="1"/>
      <c r="AFD276" s="1"/>
      <c r="AFE276" s="1"/>
      <c r="AFF276" s="1"/>
      <c r="AFG276" s="1"/>
      <c r="AFH276" s="1"/>
      <c r="AFI276" s="1"/>
      <c r="AFJ276" s="1"/>
      <c r="AFK276" s="1"/>
      <c r="AFL276" s="1"/>
      <c r="AFM276" s="1"/>
      <c r="AFN276" s="1"/>
      <c r="AFO276" s="1"/>
      <c r="AFP276" s="1"/>
      <c r="AFQ276" s="1"/>
      <c r="AFR276" s="1"/>
      <c r="AFS276" s="1"/>
      <c r="AFT276" s="1"/>
      <c r="AFU276" s="1"/>
      <c r="AFV276" s="1"/>
      <c r="AFW276" s="1"/>
      <c r="AFX276" s="1"/>
      <c r="AFY276" s="1"/>
      <c r="AFZ276" s="1"/>
      <c r="AGA276" s="1"/>
      <c r="AGB276" s="1"/>
      <c r="AGC276" s="1"/>
      <c r="AGD276" s="1"/>
      <c r="AGE276" s="1"/>
      <c r="AGF276" s="1"/>
      <c r="AGG276" s="1"/>
      <c r="AGH276" s="1"/>
      <c r="AGI276" s="1"/>
      <c r="AGJ276" s="1"/>
      <c r="AGK276" s="1"/>
      <c r="AGL276" s="1"/>
      <c r="AGM276" s="1"/>
      <c r="AGN276" s="1"/>
      <c r="AGO276" s="1"/>
      <c r="AGP276" s="1"/>
      <c r="AGQ276" s="1"/>
      <c r="AGR276" s="1"/>
      <c r="AGS276" s="1"/>
      <c r="AGT276" s="1"/>
      <c r="AGU276" s="1"/>
      <c r="AGV276" s="1"/>
      <c r="AGW276" s="1"/>
      <c r="AGX276" s="1"/>
      <c r="AGY276" s="1"/>
      <c r="AGZ276" s="1"/>
      <c r="AHA276" s="1"/>
      <c r="AHB276" s="1"/>
      <c r="AHC276" s="1"/>
      <c r="AHD276" s="1"/>
      <c r="AHE276" s="1"/>
      <c r="AHF276" s="1"/>
      <c r="AHG276" s="1"/>
      <c r="AHH276" s="1"/>
      <c r="AHI276" s="1"/>
      <c r="AHJ276" s="1"/>
      <c r="AHK276" s="1"/>
      <c r="AHL276" s="1"/>
      <c r="AHM276" s="1"/>
      <c r="AHN276" s="1"/>
      <c r="AHO276" s="1"/>
      <c r="AHP276" s="1"/>
      <c r="AHQ276" s="1"/>
      <c r="AHR276" s="1"/>
      <c r="AHS276" s="1"/>
      <c r="AHT276" s="1"/>
      <c r="AHU276" s="1"/>
      <c r="AHV276" s="1"/>
      <c r="AHW276" s="1"/>
      <c r="AHX276" s="1"/>
      <c r="AHY276" s="1"/>
      <c r="AHZ276" s="1"/>
      <c r="AIA276" s="1"/>
      <c r="AIB276" s="1"/>
      <c r="AIC276" s="1"/>
      <c r="AID276" s="1"/>
      <c r="AIE276" s="1"/>
      <c r="AIF276" s="1"/>
      <c r="AIG276" s="1"/>
      <c r="AIH276" s="1"/>
      <c r="AII276" s="1"/>
      <c r="AIJ276" s="1"/>
      <c r="AIK276" s="1"/>
      <c r="AIL276" s="1"/>
      <c r="AIM276" s="1"/>
      <c r="AIN276" s="1"/>
      <c r="AIO276" s="1"/>
      <c r="AIP276" s="1"/>
      <c r="AIQ276" s="1"/>
      <c r="AIR276" s="1"/>
      <c r="AIS276" s="1"/>
      <c r="AIT276" s="1"/>
      <c r="AIU276" s="1"/>
      <c r="AIV276" s="1"/>
      <c r="AIW276" s="1"/>
      <c r="AIX276" s="1"/>
      <c r="AIY276" s="1"/>
      <c r="AIZ276" s="1"/>
      <c r="AJA276" s="1"/>
      <c r="AJB276" s="1"/>
      <c r="AJC276" s="1"/>
      <c r="AJD276" s="1"/>
      <c r="AJE276" s="1"/>
      <c r="AJF276" s="1"/>
      <c r="AJG276" s="1"/>
      <c r="AJH276" s="1"/>
      <c r="AJI276" s="1"/>
      <c r="AJJ276" s="1"/>
      <c r="AJK276" s="1"/>
      <c r="AJL276" s="1"/>
      <c r="AJM276" s="1"/>
      <c r="AJN276" s="1"/>
      <c r="AJO276" s="1"/>
      <c r="AJP276" s="1"/>
      <c r="AJQ276" s="1"/>
      <c r="AJR276" s="1"/>
      <c r="AJS276" s="1"/>
      <c r="AJT276" s="1"/>
      <c r="AJU276" s="1"/>
      <c r="AJV276" s="1"/>
      <c r="AJW276" s="1"/>
      <c r="AJX276" s="1"/>
      <c r="AJY276" s="1"/>
      <c r="AJZ276" s="1"/>
      <c r="AKA276" s="1"/>
      <c r="AKB276" s="1"/>
      <c r="AKC276" s="1"/>
      <c r="AKD276" s="1"/>
      <c r="AKE276" s="1"/>
      <c r="AKF276" s="1"/>
      <c r="AKG276" s="1"/>
      <c r="AKH276" s="1"/>
      <c r="AKI276" s="1"/>
      <c r="AKJ276" s="1"/>
      <c r="AKK276" s="1"/>
      <c r="AKL276" s="1"/>
      <c r="AKM276" s="1"/>
      <c r="AKN276" s="1"/>
      <c r="AKO276" s="1"/>
      <c r="AKP276" s="1"/>
      <c r="AKQ276" s="1"/>
      <c r="AKR276" s="1"/>
      <c r="AKS276" s="1"/>
      <c r="AKT276" s="1"/>
      <c r="AKU276" s="1"/>
      <c r="AKV276" s="1"/>
      <c r="AKW276" s="1"/>
      <c r="AKX276" s="1"/>
      <c r="AKY276" s="1"/>
      <c r="AKZ276" s="1"/>
      <c r="ALA276" s="1"/>
      <c r="ALB276" s="1"/>
      <c r="ALC276" s="1"/>
      <c r="ALD276" s="1"/>
      <c r="ALE276" s="1"/>
      <c r="ALF276" s="1"/>
      <c r="ALG276" s="1"/>
      <c r="ALH276" s="1"/>
      <c r="ALI276" s="1"/>
      <c r="ALJ276" s="1"/>
      <c r="ALK276" s="1"/>
      <c r="ALL276" s="1"/>
      <c r="ALM276" s="1"/>
      <c r="ALN276" s="1"/>
      <c r="ALO276" s="1"/>
      <c r="ALP276" s="1"/>
      <c r="ALQ276" s="1"/>
      <c r="ALR276" s="1"/>
      <c r="ALS276" s="1"/>
      <c r="ALT276" s="1"/>
      <c r="ALU276" s="1"/>
      <c r="ALV276" s="1"/>
      <c r="ALW276" s="1"/>
      <c r="ALX276" s="1"/>
      <c r="ALY276" s="1"/>
      <c r="ALZ276" s="1"/>
      <c r="AMA276" s="1"/>
      <c r="AMB276" s="1"/>
      <c r="AMC276" s="1"/>
      <c r="AMD276" s="1"/>
      <c r="AME276" s="1"/>
      <c r="AMF276" s="1"/>
      <c r="AMG276" s="1"/>
      <c r="AMH276" s="1"/>
      <c r="AMI276" s="1"/>
      <c r="AMJ276" s="1"/>
      <c r="AMK276" s="1"/>
      <c r="AML276" s="1"/>
      <c r="AMM276" s="1"/>
      <c r="AMN276" s="1"/>
      <c r="AMO276" s="1"/>
      <c r="AMP276" s="1"/>
      <c r="AMQ276" s="1"/>
      <c r="AMR276" s="1"/>
      <c r="AMS276" s="1"/>
      <c r="AMT276" s="1"/>
      <c r="AMU276" s="1"/>
      <c r="AMV276" s="1"/>
      <c r="AMW276" s="1"/>
      <c r="AMX276" s="1"/>
      <c r="AMY276" s="1"/>
      <c r="AMZ276" s="1"/>
      <c r="ANA276" s="1"/>
      <c r="ANB276" s="1"/>
      <c r="ANC276" s="1"/>
      <c r="AND276" s="1"/>
      <c r="ANE276" s="1"/>
      <c r="ANF276" s="1"/>
      <c r="ANG276" s="1"/>
      <c r="ANH276" s="1"/>
      <c r="ANI276" s="1"/>
      <c r="ANJ276" s="1"/>
      <c r="ANK276" s="1"/>
      <c r="ANL276" s="1"/>
      <c r="ANM276" s="1"/>
      <c r="ANN276" s="1"/>
      <c r="ANO276" s="1"/>
      <c r="ANP276" s="1"/>
      <c r="ANQ276" s="1"/>
      <c r="ANR276" s="1"/>
      <c r="ANS276" s="1"/>
      <c r="ANT276" s="1"/>
      <c r="ANU276" s="1"/>
      <c r="ANV276" s="1"/>
      <c r="ANW276" s="1"/>
      <c r="ANX276" s="1"/>
      <c r="ANY276" s="1"/>
      <c r="ANZ276" s="1"/>
      <c r="AOA276" s="1"/>
      <c r="AOB276" s="1"/>
      <c r="AOC276" s="1"/>
      <c r="AOD276" s="1"/>
      <c r="AOE276" s="1"/>
      <c r="AOF276" s="1"/>
      <c r="AOG276" s="1"/>
      <c r="AOH276" s="1"/>
      <c r="AOI276" s="1"/>
      <c r="AOJ276" s="1"/>
      <c r="AOK276" s="1"/>
      <c r="AOL276" s="1"/>
      <c r="AOM276" s="1"/>
      <c r="AON276" s="1"/>
      <c r="AOO276" s="1"/>
      <c r="AOP276" s="1"/>
      <c r="AOQ276" s="1"/>
      <c r="AOR276" s="1"/>
      <c r="AOS276" s="1"/>
      <c r="AOT276" s="1"/>
      <c r="AOU276" s="1"/>
      <c r="AOV276" s="1"/>
      <c r="AOW276" s="1"/>
      <c r="AOX276" s="1"/>
      <c r="AOY276" s="1"/>
      <c r="AOZ276" s="1"/>
      <c r="APA276" s="1"/>
      <c r="APB276" s="1"/>
      <c r="APC276" s="1"/>
      <c r="APD276" s="1"/>
      <c r="APE276" s="1"/>
      <c r="APF276" s="1"/>
      <c r="APG276" s="1"/>
      <c r="APH276" s="1"/>
      <c r="API276" s="1"/>
      <c r="APJ276" s="1"/>
      <c r="APK276" s="1"/>
      <c r="APL276" s="1"/>
      <c r="APM276" s="1"/>
      <c r="APN276" s="1"/>
      <c r="APO276" s="1"/>
      <c r="APP276" s="1"/>
      <c r="APQ276" s="1"/>
      <c r="APR276" s="1"/>
      <c r="APS276" s="1"/>
      <c r="APT276" s="1"/>
      <c r="APU276" s="1"/>
      <c r="APV276" s="1"/>
      <c r="APW276" s="1"/>
      <c r="APX276" s="1"/>
      <c r="APY276" s="1"/>
      <c r="APZ276" s="1"/>
      <c r="AQA276" s="1"/>
      <c r="AQB276" s="1"/>
      <c r="AQC276" s="1"/>
      <c r="AQD276" s="1"/>
      <c r="AQE276" s="1"/>
      <c r="AQF276" s="1"/>
      <c r="AQG276" s="1"/>
      <c r="AQH276" s="1"/>
      <c r="AQI276" s="1"/>
      <c r="AQJ276" s="1"/>
      <c r="AQK276" s="1"/>
      <c r="AQL276" s="1"/>
      <c r="AQM276" s="1"/>
      <c r="AQN276" s="1"/>
      <c r="AQO276" s="1"/>
      <c r="AQP276" s="1"/>
      <c r="AQQ276" s="1"/>
      <c r="AQR276" s="1"/>
      <c r="AQS276" s="1"/>
      <c r="AQT276" s="1"/>
      <c r="AQU276" s="1"/>
      <c r="AQV276" s="1"/>
      <c r="AQW276" s="1"/>
      <c r="AQX276" s="1"/>
      <c r="AQY276" s="1"/>
      <c r="AQZ276" s="1"/>
      <c r="ARA276" s="1"/>
      <c r="ARB276" s="1"/>
      <c r="ARC276" s="1"/>
      <c r="ARD276" s="1"/>
      <c r="ARE276" s="1"/>
      <c r="ARF276" s="1"/>
      <c r="ARG276" s="1"/>
      <c r="ARH276" s="1"/>
      <c r="ARI276" s="1"/>
      <c r="ARJ276" s="1"/>
      <c r="ARK276" s="1"/>
      <c r="ARL276" s="1"/>
      <c r="ARM276" s="1"/>
      <c r="ARN276" s="1"/>
      <c r="ARO276" s="1"/>
      <c r="ARP276" s="1"/>
      <c r="ARQ276" s="1"/>
      <c r="ARR276" s="1"/>
      <c r="ARS276" s="1"/>
      <c r="ART276" s="1"/>
      <c r="ARU276" s="1"/>
      <c r="ARV276" s="1"/>
      <c r="ARW276" s="1"/>
      <c r="ARX276" s="1"/>
      <c r="ARY276" s="1"/>
      <c r="ARZ276" s="1"/>
      <c r="ASA276" s="1"/>
      <c r="ASB276" s="1"/>
      <c r="ASC276" s="1"/>
      <c r="ASD276" s="1"/>
      <c r="ASE276" s="1"/>
      <c r="ASF276" s="1"/>
      <c r="ASG276" s="1"/>
      <c r="ASH276" s="1"/>
      <c r="ASI276" s="1"/>
      <c r="ASJ276" s="1"/>
      <c r="ASK276" s="1"/>
      <c r="ASL276" s="1"/>
      <c r="ASM276" s="1"/>
      <c r="ASN276" s="1"/>
      <c r="ASO276" s="1"/>
      <c r="ASP276" s="1"/>
      <c r="ASQ276" s="1"/>
      <c r="ASR276" s="1"/>
      <c r="ASS276" s="1"/>
      <c r="AST276" s="1"/>
      <c r="ASU276" s="1"/>
      <c r="ASV276" s="1"/>
      <c r="ASW276" s="1"/>
      <c r="ASX276" s="1"/>
      <c r="ASY276" s="1"/>
      <c r="ASZ276" s="1"/>
      <c r="ATA276" s="1"/>
      <c r="ATB276" s="1"/>
      <c r="ATC276" s="1"/>
      <c r="ATD276" s="1"/>
      <c r="ATE276" s="1"/>
      <c r="ATF276" s="1"/>
      <c r="ATG276" s="1"/>
      <c r="ATH276" s="1"/>
      <c r="ATI276" s="1"/>
      <c r="ATJ276" s="1"/>
      <c r="ATK276" s="1"/>
      <c r="ATL276" s="1"/>
      <c r="ATM276" s="1"/>
      <c r="ATN276" s="1"/>
      <c r="ATO276" s="1"/>
      <c r="ATP276" s="1"/>
      <c r="ATQ276" s="1"/>
      <c r="ATR276" s="1"/>
      <c r="ATS276" s="1"/>
      <c r="ATT276" s="1"/>
      <c r="ATU276" s="1"/>
      <c r="ATV276" s="1"/>
      <c r="ATW276" s="1"/>
      <c r="ATX276" s="1"/>
      <c r="ATY276" s="1"/>
      <c r="ATZ276" s="1"/>
      <c r="AUA276" s="1"/>
      <c r="AUB276" s="1"/>
      <c r="AUC276" s="1"/>
      <c r="AUD276" s="1"/>
      <c r="AUE276" s="1"/>
      <c r="AUF276" s="1"/>
      <c r="AUG276" s="1"/>
      <c r="AUH276" s="1"/>
      <c r="AUI276" s="1"/>
      <c r="AUJ276" s="1"/>
      <c r="AUK276" s="1"/>
      <c r="AUL276" s="1"/>
      <c r="AUM276" s="1"/>
      <c r="AUN276" s="1"/>
      <c r="AUO276" s="1"/>
      <c r="AUP276" s="1"/>
      <c r="AUQ276" s="1"/>
      <c r="AUR276" s="1"/>
      <c r="AUS276" s="1"/>
      <c r="AUT276" s="1"/>
      <c r="AUU276" s="1"/>
      <c r="AUV276" s="1"/>
      <c r="AUW276" s="1"/>
      <c r="AUX276" s="1"/>
      <c r="AUY276" s="1"/>
      <c r="AUZ276" s="1"/>
      <c r="AVA276" s="1"/>
      <c r="AVB276" s="1"/>
      <c r="AVC276" s="1"/>
      <c r="AVD276" s="1"/>
      <c r="AVE276" s="1"/>
      <c r="AVF276" s="1"/>
      <c r="AVG276" s="1"/>
      <c r="AVH276" s="1"/>
      <c r="AVI276" s="1"/>
      <c r="AVJ276" s="1"/>
      <c r="AVK276" s="1"/>
      <c r="AVL276" s="1"/>
      <c r="AVM276" s="1"/>
      <c r="AVN276" s="1"/>
      <c r="AVO276" s="1"/>
      <c r="AVP276" s="1"/>
      <c r="AVQ276" s="1"/>
      <c r="AVR276" s="1"/>
      <c r="AVS276" s="1"/>
      <c r="AVT276" s="1"/>
      <c r="AVU276" s="1"/>
      <c r="AVV276" s="1"/>
      <c r="AVW276" s="1"/>
      <c r="AVX276" s="1"/>
      <c r="AVY276" s="1"/>
      <c r="AVZ276" s="1"/>
      <c r="AWA276" s="1"/>
      <c r="AWB276" s="1"/>
      <c r="AWC276" s="1"/>
      <c r="AWD276" s="1"/>
      <c r="AWE276" s="1"/>
      <c r="AWF276" s="1"/>
      <c r="AWG276" s="1"/>
      <c r="AWH276" s="1"/>
      <c r="AWI276" s="1"/>
      <c r="AWJ276" s="1"/>
      <c r="AWK276" s="1"/>
      <c r="AWL276" s="1"/>
      <c r="AWM276" s="1"/>
      <c r="AWN276" s="1"/>
      <c r="AWO276" s="1"/>
      <c r="AWP276" s="1"/>
      <c r="AWQ276" s="1"/>
      <c r="AWR276" s="1"/>
      <c r="AWS276" s="1"/>
      <c r="AWT276" s="1"/>
      <c r="AWU276" s="1"/>
      <c r="AWV276" s="1"/>
      <c r="AWW276" s="1"/>
      <c r="AWX276" s="1"/>
      <c r="AWY276" s="1"/>
      <c r="AWZ276" s="1"/>
      <c r="AXA276" s="1"/>
      <c r="AXB276" s="1"/>
      <c r="AXC276" s="1"/>
      <c r="AXD276" s="1"/>
      <c r="AXE276" s="1"/>
      <c r="AXF276" s="1"/>
      <c r="AXG276" s="1"/>
      <c r="AXH276" s="1"/>
      <c r="AXI276" s="1"/>
      <c r="AXJ276" s="1"/>
      <c r="AXK276" s="1"/>
      <c r="AXL276" s="1"/>
      <c r="AXM276" s="1"/>
      <c r="AXN276" s="1"/>
      <c r="AXO276" s="1"/>
      <c r="AXP276" s="1"/>
      <c r="AXQ276" s="1"/>
      <c r="AXR276" s="1"/>
      <c r="AXS276" s="1"/>
      <c r="AXT276" s="1"/>
      <c r="AXU276" s="1"/>
      <c r="AXV276" s="1"/>
      <c r="AXW276" s="1"/>
      <c r="AXX276" s="1"/>
      <c r="AXY276" s="1"/>
      <c r="AXZ276" s="1"/>
      <c r="AYA276" s="1"/>
      <c r="AYB276" s="1"/>
      <c r="AYC276" s="1"/>
      <c r="AYD276" s="1"/>
      <c r="AYE276" s="1"/>
      <c r="AYF276" s="1"/>
      <c r="AYG276" s="1"/>
      <c r="AYH276" s="1"/>
      <c r="AYI276" s="1"/>
      <c r="AYJ276" s="1"/>
      <c r="AYK276" s="1"/>
      <c r="AYL276" s="1"/>
      <c r="AYM276" s="1"/>
      <c r="AYN276" s="1"/>
      <c r="AYO276" s="1"/>
      <c r="AYP276" s="1"/>
      <c r="AYQ276" s="1"/>
      <c r="AYR276" s="1"/>
      <c r="AYS276" s="1"/>
      <c r="AYT276" s="1"/>
      <c r="AYU276" s="1"/>
      <c r="AYV276" s="1"/>
      <c r="AYW276" s="1"/>
      <c r="AYX276" s="1"/>
      <c r="AYY276" s="1"/>
      <c r="AYZ276" s="1"/>
      <c r="AZA276" s="1"/>
      <c r="AZB276" s="1"/>
      <c r="AZC276" s="1"/>
      <c r="AZD276" s="1"/>
      <c r="AZE276" s="1"/>
      <c r="AZF276" s="1"/>
      <c r="AZG276" s="1"/>
      <c r="AZH276" s="1"/>
      <c r="AZI276" s="1"/>
      <c r="AZJ276" s="1"/>
      <c r="AZK276" s="1"/>
      <c r="AZL276" s="1"/>
      <c r="AZM276" s="1"/>
      <c r="AZN276" s="1"/>
      <c r="AZO276" s="1"/>
      <c r="AZP276" s="1"/>
      <c r="AZQ276" s="1"/>
      <c r="AZR276" s="1"/>
      <c r="AZS276" s="1"/>
      <c r="AZT276" s="1"/>
      <c r="AZU276" s="1"/>
      <c r="AZV276" s="1"/>
      <c r="AZW276" s="1"/>
      <c r="AZX276" s="1"/>
      <c r="AZY276" s="1"/>
      <c r="AZZ276" s="1"/>
      <c r="BAA276" s="1"/>
      <c r="BAB276" s="1"/>
      <c r="BAC276" s="1"/>
      <c r="BAD276" s="1"/>
      <c r="BAE276" s="1"/>
      <c r="BAF276" s="1"/>
      <c r="BAG276" s="1"/>
      <c r="BAH276" s="1"/>
      <c r="BAI276" s="1"/>
      <c r="BAJ276" s="1"/>
      <c r="BAK276" s="1"/>
      <c r="BAL276" s="1"/>
      <c r="BAM276" s="1"/>
      <c r="BAN276" s="1"/>
      <c r="BAO276" s="1"/>
      <c r="BAP276" s="1"/>
      <c r="BAQ276" s="1"/>
      <c r="BAR276" s="1"/>
      <c r="BAS276" s="1"/>
      <c r="BAT276" s="1"/>
      <c r="BAU276" s="1"/>
      <c r="BAV276" s="1"/>
      <c r="BAW276" s="1"/>
      <c r="BAX276" s="1"/>
      <c r="BAY276" s="1"/>
      <c r="BAZ276" s="1"/>
      <c r="BBA276" s="1"/>
      <c r="BBB276" s="1"/>
      <c r="BBC276" s="1"/>
      <c r="BBD276" s="1"/>
      <c r="BBE276" s="1"/>
      <c r="BBF276" s="1"/>
      <c r="BBG276" s="1"/>
      <c r="BBH276" s="1"/>
      <c r="BBI276" s="1"/>
      <c r="BBJ276" s="1"/>
      <c r="BBK276" s="1"/>
      <c r="BBL276" s="1"/>
      <c r="BBM276" s="1"/>
      <c r="BBN276" s="1"/>
      <c r="BBO276" s="1"/>
      <c r="BBP276" s="1"/>
      <c r="BBQ276" s="1"/>
      <c r="BBR276" s="1"/>
      <c r="BBS276" s="1"/>
      <c r="BBT276" s="1"/>
      <c r="BBU276" s="1"/>
      <c r="BBV276" s="1"/>
      <c r="BBW276" s="1"/>
      <c r="BBX276" s="1"/>
      <c r="BBY276" s="1"/>
      <c r="BBZ276" s="1"/>
      <c r="BCA276" s="1"/>
      <c r="BCB276" s="1"/>
      <c r="BCC276" s="1"/>
      <c r="BCD276" s="1"/>
      <c r="BCE276" s="1"/>
      <c r="BCF276" s="1"/>
      <c r="BCG276" s="1"/>
      <c r="BCH276" s="1"/>
      <c r="BCI276" s="1"/>
      <c r="BCJ276" s="1"/>
      <c r="BCK276" s="1"/>
      <c r="BCL276" s="1"/>
      <c r="BCM276" s="1"/>
      <c r="BCN276" s="1"/>
      <c r="BCO276" s="1"/>
      <c r="BCP276" s="1"/>
      <c r="BCQ276" s="1"/>
      <c r="BCR276" s="1"/>
      <c r="BCS276" s="1"/>
      <c r="BCT276" s="1"/>
      <c r="BCU276" s="1"/>
      <c r="BCV276" s="1"/>
      <c r="BCW276" s="1"/>
      <c r="BCX276" s="1"/>
      <c r="BCY276" s="1"/>
      <c r="BCZ276" s="1"/>
      <c r="BDA276" s="1"/>
      <c r="BDB276" s="1"/>
      <c r="BDC276" s="1"/>
      <c r="BDD276" s="1"/>
      <c r="BDE276" s="1"/>
      <c r="BDF276" s="1"/>
      <c r="BDG276" s="1"/>
      <c r="BDH276" s="1"/>
      <c r="BDI276" s="1"/>
      <c r="BDJ276" s="1"/>
      <c r="BDK276" s="1"/>
      <c r="BDL276" s="1"/>
      <c r="BDM276" s="1"/>
      <c r="BDN276" s="1"/>
      <c r="BDO276" s="1"/>
      <c r="BDP276" s="1"/>
      <c r="BDQ276" s="1"/>
      <c r="BDR276" s="1"/>
      <c r="BDS276" s="1"/>
      <c r="BDT276" s="1"/>
      <c r="BDU276" s="1"/>
      <c r="BDV276" s="1"/>
      <c r="BDW276" s="1"/>
      <c r="BDX276" s="1"/>
      <c r="BDY276" s="1"/>
      <c r="BDZ276" s="1"/>
      <c r="BEA276" s="1"/>
      <c r="BEB276" s="1"/>
      <c r="BEC276" s="1"/>
      <c r="BED276" s="1"/>
      <c r="BEE276" s="1"/>
      <c r="BEF276" s="1"/>
      <c r="BEG276" s="1"/>
      <c r="BEH276" s="1"/>
      <c r="BEI276" s="1"/>
      <c r="BEJ276" s="1"/>
      <c r="BEK276" s="1"/>
      <c r="BEL276" s="1"/>
      <c r="BEM276" s="1"/>
      <c r="BEN276" s="1"/>
      <c r="BEO276" s="1"/>
      <c r="BEP276" s="1"/>
      <c r="BEQ276" s="1"/>
      <c r="BER276" s="1"/>
      <c r="BES276" s="1"/>
      <c r="BET276" s="1"/>
      <c r="BEU276" s="1"/>
      <c r="BEV276" s="1"/>
      <c r="BEW276" s="1"/>
      <c r="BEX276" s="1"/>
      <c r="BEY276" s="1"/>
      <c r="BEZ276" s="1"/>
      <c r="BFA276" s="1"/>
      <c r="BFB276" s="1"/>
      <c r="BFC276" s="1"/>
      <c r="BFD276" s="1"/>
      <c r="BFE276" s="1"/>
      <c r="BFF276" s="1"/>
      <c r="BFG276" s="1"/>
      <c r="BFH276" s="1"/>
      <c r="BFI276" s="1"/>
      <c r="BFJ276" s="1"/>
      <c r="BFK276" s="1"/>
      <c r="BFL276" s="1"/>
      <c r="BFM276" s="1"/>
      <c r="BFN276" s="1"/>
      <c r="BFO276" s="1"/>
      <c r="BFP276" s="1"/>
      <c r="BFQ276" s="1"/>
      <c r="BFR276" s="1"/>
      <c r="BFS276" s="1"/>
      <c r="BFT276" s="1"/>
      <c r="BFU276" s="1"/>
      <c r="BFV276" s="1"/>
      <c r="BFW276" s="1"/>
      <c r="BFX276" s="1"/>
      <c r="BFY276" s="1"/>
      <c r="BFZ276" s="1"/>
      <c r="BGA276" s="1"/>
      <c r="BGB276" s="1"/>
      <c r="BGC276" s="1"/>
      <c r="BGD276" s="1"/>
      <c r="BGE276" s="1"/>
      <c r="BGF276" s="1"/>
      <c r="BGG276" s="1"/>
      <c r="BGH276" s="1"/>
      <c r="BGI276" s="1"/>
      <c r="BGJ276" s="1"/>
      <c r="BGK276" s="1"/>
      <c r="BGL276" s="1"/>
      <c r="BGM276" s="1"/>
      <c r="BGN276" s="1"/>
      <c r="BGO276" s="1"/>
      <c r="BGP276" s="1"/>
      <c r="BGQ276" s="1"/>
      <c r="BGR276" s="1"/>
      <c r="BGS276" s="1"/>
      <c r="BGT276" s="1"/>
      <c r="BGU276" s="1"/>
      <c r="BGV276" s="1"/>
      <c r="BGW276" s="1"/>
      <c r="BGX276" s="1"/>
      <c r="BGY276" s="1"/>
      <c r="BGZ276" s="1"/>
      <c r="BHA276" s="1"/>
      <c r="BHB276" s="1"/>
      <c r="BHC276" s="1"/>
      <c r="BHD276" s="1"/>
      <c r="BHE276" s="1"/>
      <c r="BHF276" s="1"/>
      <c r="BHG276" s="1"/>
      <c r="BHH276" s="1"/>
      <c r="BHI276" s="1"/>
      <c r="BHJ276" s="1"/>
      <c r="BHK276" s="1"/>
      <c r="BHL276" s="1"/>
      <c r="BHM276" s="1"/>
      <c r="BHN276" s="1"/>
      <c r="BHO276" s="1"/>
      <c r="BHP276" s="1"/>
      <c r="BHQ276" s="1"/>
      <c r="BHR276" s="1"/>
      <c r="BHS276" s="1"/>
      <c r="BHT276" s="1"/>
      <c r="BHU276" s="1"/>
      <c r="BHV276" s="1"/>
      <c r="BHW276" s="1"/>
      <c r="BHX276" s="1"/>
      <c r="BHY276" s="1"/>
      <c r="BHZ276" s="1"/>
      <c r="BIA276" s="1"/>
      <c r="BIB276" s="1"/>
      <c r="BIC276" s="1"/>
      <c r="BID276" s="1"/>
      <c r="BIE276" s="1"/>
      <c r="BIF276" s="1"/>
      <c r="BIG276" s="1"/>
      <c r="BIH276" s="1"/>
      <c r="BII276" s="1"/>
      <c r="BIJ276" s="1"/>
      <c r="BIK276" s="1"/>
      <c r="BIL276" s="1"/>
      <c r="BIM276" s="1"/>
      <c r="BIN276" s="1"/>
      <c r="BIO276" s="1"/>
      <c r="BIP276" s="1"/>
      <c r="BIQ276" s="1"/>
      <c r="BIR276" s="1"/>
      <c r="BIS276" s="1"/>
      <c r="BIT276" s="1"/>
      <c r="BIU276" s="1"/>
      <c r="BIV276" s="1"/>
      <c r="BIW276" s="1"/>
      <c r="BIX276" s="1"/>
      <c r="BIY276" s="1"/>
      <c r="BIZ276" s="1"/>
      <c r="BJA276" s="1"/>
      <c r="BJB276" s="1"/>
      <c r="BJC276" s="1"/>
      <c r="BJD276" s="1"/>
      <c r="BJE276" s="1"/>
      <c r="BJF276" s="1"/>
      <c r="BJG276" s="1"/>
      <c r="BJH276" s="1"/>
      <c r="BJI276" s="1"/>
      <c r="BJJ276" s="1"/>
      <c r="BJK276" s="1"/>
      <c r="BJL276" s="1"/>
      <c r="BJM276" s="1"/>
      <c r="BJN276" s="1"/>
      <c r="BJO276" s="1"/>
      <c r="BJP276" s="1"/>
      <c r="BJQ276" s="1"/>
      <c r="BJR276" s="1"/>
      <c r="BJS276" s="1"/>
      <c r="BJT276" s="1"/>
      <c r="BJU276" s="1"/>
      <c r="BJV276" s="1"/>
      <c r="BJW276" s="1"/>
      <c r="BJX276" s="1"/>
      <c r="BJY276" s="1"/>
      <c r="BJZ276" s="1"/>
      <c r="BKA276" s="1"/>
      <c r="BKB276" s="1"/>
      <c r="BKC276" s="1"/>
      <c r="BKD276" s="1"/>
      <c r="BKE276" s="1"/>
      <c r="BKF276" s="1"/>
      <c r="BKG276" s="1"/>
      <c r="BKH276" s="1"/>
      <c r="BKI276" s="1"/>
      <c r="BKJ276" s="1"/>
      <c r="BKK276" s="1"/>
      <c r="BKL276" s="1"/>
      <c r="BKM276" s="1"/>
      <c r="BKN276" s="1"/>
      <c r="BKO276" s="1"/>
      <c r="BKP276" s="1"/>
      <c r="BKQ276" s="1"/>
      <c r="BKR276" s="1"/>
      <c r="BKS276" s="1"/>
      <c r="BKT276" s="1"/>
      <c r="BKU276" s="1"/>
      <c r="BKV276" s="1"/>
      <c r="BKW276" s="1"/>
      <c r="BKX276" s="1"/>
      <c r="BKY276" s="1"/>
      <c r="BKZ276" s="1"/>
      <c r="BLA276" s="1"/>
      <c r="BLB276" s="1"/>
      <c r="BLC276" s="1"/>
      <c r="BLD276" s="1"/>
      <c r="BLE276" s="1"/>
      <c r="BLF276" s="1"/>
      <c r="BLG276" s="1"/>
      <c r="BLH276" s="1"/>
      <c r="BLI276" s="1"/>
      <c r="BLJ276" s="1"/>
      <c r="BLK276" s="1"/>
      <c r="BLL276" s="1"/>
      <c r="BLM276" s="1"/>
      <c r="BLN276" s="1"/>
      <c r="BLO276" s="1"/>
      <c r="BLP276" s="1"/>
      <c r="BLQ276" s="1"/>
      <c r="BLR276" s="1"/>
      <c r="BLS276" s="1"/>
      <c r="BLT276" s="1"/>
      <c r="BLU276" s="1"/>
      <c r="BLV276" s="1"/>
      <c r="BLW276" s="1"/>
      <c r="BLX276" s="1"/>
      <c r="BLY276" s="1"/>
      <c r="BLZ276" s="1"/>
      <c r="BMA276" s="1"/>
      <c r="BMB276" s="1"/>
      <c r="BMC276" s="1"/>
      <c r="BMD276" s="1"/>
      <c r="BME276" s="1"/>
      <c r="BMF276" s="1"/>
      <c r="BMG276" s="1"/>
      <c r="BMH276" s="1"/>
      <c r="BMI276" s="1"/>
      <c r="BMJ276" s="1"/>
      <c r="BMK276" s="1"/>
      <c r="BML276" s="1"/>
      <c r="BMM276" s="1"/>
      <c r="BMN276" s="1"/>
      <c r="BMO276" s="1"/>
      <c r="BMP276" s="1"/>
      <c r="BMQ276" s="1"/>
      <c r="BMR276" s="1"/>
      <c r="BMS276" s="1"/>
      <c r="BMT276" s="1"/>
      <c r="BMU276" s="1"/>
      <c r="BMV276" s="1"/>
      <c r="BMW276" s="1"/>
      <c r="BMX276" s="1"/>
      <c r="BMY276" s="1"/>
      <c r="BMZ276" s="1"/>
      <c r="BNA276" s="1"/>
      <c r="BNB276" s="1"/>
      <c r="BNC276" s="1"/>
      <c r="BND276" s="1"/>
      <c r="BNE276" s="1"/>
      <c r="BNF276" s="1"/>
      <c r="BNG276" s="1"/>
      <c r="BNH276" s="1"/>
      <c r="BNI276" s="1"/>
      <c r="BNJ276" s="1"/>
      <c r="BNK276" s="1"/>
      <c r="BNL276" s="1"/>
      <c r="BNM276" s="1"/>
      <c r="BNN276" s="1"/>
      <c r="BNO276" s="1"/>
      <c r="BNP276" s="1"/>
      <c r="BNQ276" s="1"/>
      <c r="BNR276" s="1"/>
      <c r="BNS276" s="1"/>
      <c r="BNT276" s="1"/>
      <c r="BNU276" s="1"/>
      <c r="BNV276" s="1"/>
      <c r="BNW276" s="1"/>
      <c r="BNX276" s="1"/>
      <c r="BNY276" s="1"/>
      <c r="BNZ276" s="1"/>
      <c r="BOA276" s="1"/>
      <c r="BOB276" s="1"/>
      <c r="BOC276" s="1"/>
      <c r="BOD276" s="1"/>
      <c r="BOE276" s="1"/>
      <c r="BOF276" s="1"/>
      <c r="BOG276" s="1"/>
      <c r="BOH276" s="1"/>
      <c r="BOI276" s="1"/>
      <c r="BOJ276" s="1"/>
      <c r="BOK276" s="1"/>
      <c r="BOL276" s="1"/>
      <c r="BOM276" s="1"/>
      <c r="BON276" s="1"/>
      <c r="BOO276" s="1"/>
      <c r="BOP276" s="1"/>
      <c r="BOQ276" s="1"/>
      <c r="BOR276" s="1"/>
      <c r="BOS276" s="1"/>
      <c r="BOT276" s="1"/>
      <c r="BOU276" s="1"/>
      <c r="BOV276" s="1"/>
      <c r="BOW276" s="1"/>
      <c r="BOX276" s="1"/>
      <c r="BOY276" s="1"/>
      <c r="BOZ276" s="1"/>
      <c r="BPA276" s="1"/>
      <c r="BPB276" s="1"/>
      <c r="BPC276" s="1"/>
      <c r="BPD276" s="1"/>
      <c r="BPE276" s="1"/>
      <c r="BPF276" s="1"/>
      <c r="BPG276" s="1"/>
      <c r="BPH276" s="1"/>
      <c r="BPI276" s="1"/>
      <c r="BPJ276" s="1"/>
      <c r="BPK276" s="1"/>
      <c r="BPL276" s="1"/>
      <c r="BPM276" s="1"/>
      <c r="BPN276" s="1"/>
      <c r="BPO276" s="1"/>
      <c r="BPP276" s="1"/>
      <c r="BPQ276" s="1"/>
      <c r="BPR276" s="1"/>
      <c r="BPS276" s="1"/>
      <c r="BPT276" s="1"/>
      <c r="BPU276" s="1"/>
      <c r="BPV276" s="1"/>
      <c r="BPW276" s="1"/>
      <c r="BPX276" s="1"/>
      <c r="BPY276" s="1"/>
      <c r="BPZ276" s="1"/>
      <c r="BQA276" s="1"/>
      <c r="BQB276" s="1"/>
      <c r="BQC276" s="1"/>
      <c r="BQD276" s="1"/>
      <c r="BQE276" s="1"/>
      <c r="BQF276" s="1"/>
      <c r="BQG276" s="1"/>
      <c r="BQH276" s="1"/>
      <c r="BQI276" s="1"/>
      <c r="BQJ276" s="1"/>
      <c r="BQK276" s="1"/>
      <c r="BQL276" s="1"/>
      <c r="BQM276" s="1"/>
      <c r="BQN276" s="1"/>
      <c r="BQO276" s="1"/>
      <c r="BQP276" s="1"/>
      <c r="BQQ276" s="1"/>
      <c r="BQR276" s="1"/>
      <c r="BQS276" s="1"/>
      <c r="BQT276" s="1"/>
      <c r="BQU276" s="1"/>
      <c r="BQV276" s="1"/>
      <c r="BQW276" s="1"/>
      <c r="BQX276" s="1"/>
      <c r="BQY276" s="1"/>
      <c r="BQZ276" s="1"/>
      <c r="BRA276" s="1"/>
      <c r="BRB276" s="1"/>
      <c r="BRC276" s="1"/>
      <c r="BRD276" s="1"/>
      <c r="BRE276" s="1"/>
      <c r="BRF276" s="1"/>
      <c r="BRG276" s="1"/>
      <c r="BRH276" s="1"/>
      <c r="BRI276" s="1"/>
      <c r="BRJ276" s="1"/>
      <c r="BRK276" s="1"/>
      <c r="BRL276" s="1"/>
      <c r="BRM276" s="1"/>
      <c r="BRN276" s="1"/>
      <c r="BRO276" s="1"/>
      <c r="BRP276" s="1"/>
      <c r="BRQ276" s="1"/>
      <c r="BRR276" s="1"/>
      <c r="BRS276" s="1"/>
      <c r="BRT276" s="1"/>
      <c r="BRU276" s="1"/>
      <c r="BRV276" s="1"/>
      <c r="BRW276" s="1"/>
      <c r="BRX276" s="1"/>
      <c r="BRY276" s="1"/>
      <c r="BRZ276" s="1"/>
      <c r="BSA276" s="1"/>
      <c r="BSB276" s="1"/>
      <c r="BSC276" s="1"/>
      <c r="BSD276" s="1"/>
      <c r="BSE276" s="1"/>
      <c r="BSF276" s="1"/>
      <c r="BSG276" s="1"/>
      <c r="BSH276" s="1"/>
      <c r="BSI276" s="1"/>
      <c r="BSJ276" s="1"/>
      <c r="BSK276" s="1"/>
      <c r="BSL276" s="1"/>
      <c r="BSM276" s="1"/>
      <c r="BSN276" s="1"/>
      <c r="BSO276" s="1"/>
      <c r="BSP276" s="1"/>
      <c r="BSQ276" s="1"/>
      <c r="BSR276" s="1"/>
      <c r="BSS276" s="1"/>
      <c r="BST276" s="1"/>
      <c r="BSU276" s="1"/>
      <c r="BSV276" s="1"/>
      <c r="BSW276" s="1"/>
      <c r="BSX276" s="1"/>
      <c r="BSY276" s="1"/>
      <c r="BSZ276" s="1"/>
      <c r="BTA276" s="1"/>
      <c r="BTB276" s="1"/>
      <c r="BTC276" s="1"/>
      <c r="BTD276" s="1"/>
      <c r="BTE276" s="1"/>
      <c r="BTF276" s="1"/>
      <c r="BTG276" s="1"/>
      <c r="BTH276" s="1"/>
      <c r="BTI276" s="1"/>
      <c r="BTJ276" s="1"/>
      <c r="BTK276" s="1"/>
      <c r="BTL276" s="1"/>
      <c r="BTM276" s="1"/>
      <c r="BTN276" s="1"/>
      <c r="BTO276" s="1"/>
      <c r="BTP276" s="1"/>
      <c r="BTQ276" s="1"/>
      <c r="BTR276" s="1"/>
      <c r="BTS276" s="1"/>
      <c r="BTT276" s="1"/>
      <c r="BTU276" s="1"/>
      <c r="BTV276" s="1"/>
      <c r="BTW276" s="1"/>
      <c r="BTX276" s="1"/>
      <c r="BTY276" s="1"/>
      <c r="BTZ276" s="1"/>
      <c r="BUA276" s="1"/>
      <c r="BUB276" s="1"/>
      <c r="BUC276" s="1"/>
      <c r="BUD276" s="1"/>
      <c r="BUE276" s="1"/>
      <c r="BUF276" s="1"/>
      <c r="BUG276" s="1"/>
      <c r="BUH276" s="1"/>
      <c r="BUI276" s="1"/>
      <c r="BUJ276" s="1"/>
      <c r="BUK276" s="1"/>
      <c r="BUL276" s="1"/>
      <c r="BUM276" s="1"/>
      <c r="BUN276" s="1"/>
      <c r="BUO276" s="1"/>
      <c r="BUP276" s="1"/>
      <c r="BUQ276" s="1"/>
      <c r="BUR276" s="1"/>
      <c r="BUS276" s="1"/>
      <c r="BUT276" s="1"/>
      <c r="BUU276" s="1"/>
      <c r="BUV276" s="1"/>
      <c r="BUW276" s="1"/>
      <c r="BUX276" s="1"/>
      <c r="BUY276" s="1"/>
      <c r="BUZ276" s="1"/>
      <c r="BVA276" s="1"/>
      <c r="BVB276" s="1"/>
      <c r="BVC276" s="1"/>
      <c r="BVD276" s="1"/>
      <c r="BVE276" s="1"/>
      <c r="BVF276" s="1"/>
      <c r="BVG276" s="1"/>
      <c r="BVH276" s="1"/>
      <c r="BVI276" s="1"/>
      <c r="BVJ276" s="1"/>
      <c r="BVK276" s="1"/>
      <c r="BVL276" s="1"/>
      <c r="BVM276" s="1"/>
      <c r="BVN276" s="1"/>
      <c r="BVO276" s="1"/>
      <c r="BVP276" s="1"/>
      <c r="BVQ276" s="1"/>
      <c r="BVR276" s="1"/>
      <c r="BVS276" s="1"/>
      <c r="BVT276" s="1"/>
      <c r="BVU276" s="1"/>
      <c r="BVV276" s="1"/>
      <c r="BVW276" s="1"/>
      <c r="BVX276" s="1"/>
      <c r="BVY276" s="1"/>
      <c r="BVZ276" s="1"/>
      <c r="BWA276" s="1"/>
      <c r="BWB276" s="1"/>
      <c r="BWC276" s="1"/>
      <c r="BWD276" s="1"/>
      <c r="BWE276" s="1"/>
      <c r="BWF276" s="1"/>
      <c r="BWG276" s="1"/>
      <c r="BWH276" s="1"/>
      <c r="BWI276" s="1"/>
      <c r="BWJ276" s="1"/>
      <c r="BWK276" s="1"/>
      <c r="BWL276" s="1"/>
      <c r="BWM276" s="1"/>
      <c r="BWN276" s="1"/>
      <c r="BWO276" s="1"/>
      <c r="BWP276" s="1"/>
      <c r="BWQ276" s="1"/>
      <c r="BWR276" s="1"/>
      <c r="BWS276" s="1"/>
      <c r="BWT276" s="1"/>
      <c r="BWU276" s="1"/>
      <c r="BWV276" s="1"/>
      <c r="BWW276" s="1"/>
      <c r="BWX276" s="1"/>
      <c r="BWY276" s="1"/>
      <c r="BWZ276" s="1"/>
      <c r="BXA276" s="1"/>
      <c r="BXB276" s="1"/>
      <c r="BXC276" s="1"/>
      <c r="BXD276" s="1"/>
      <c r="BXE276" s="1"/>
      <c r="BXF276" s="1"/>
      <c r="BXG276" s="1"/>
      <c r="BXH276" s="1"/>
      <c r="BXI276" s="1"/>
      <c r="BXJ276" s="1"/>
      <c r="BXK276" s="1"/>
      <c r="BXL276" s="1"/>
      <c r="BXM276" s="1"/>
      <c r="BXN276" s="1"/>
      <c r="BXO276" s="1"/>
      <c r="BXP276" s="1"/>
      <c r="BXQ276" s="1"/>
      <c r="BXR276" s="1"/>
      <c r="BXS276" s="1"/>
      <c r="BXT276" s="1"/>
      <c r="BXU276" s="1"/>
      <c r="BXV276" s="1"/>
      <c r="BXW276" s="1"/>
      <c r="BXX276" s="1"/>
      <c r="BXY276" s="1"/>
      <c r="BXZ276" s="1"/>
      <c r="BYA276" s="1"/>
      <c r="BYB276" s="1"/>
      <c r="BYC276" s="1"/>
      <c r="BYD276" s="1"/>
      <c r="BYE276" s="1"/>
      <c r="BYF276" s="1"/>
      <c r="BYG276" s="1"/>
      <c r="BYH276" s="1"/>
      <c r="BYI276" s="1"/>
      <c r="BYJ276" s="1"/>
      <c r="BYK276" s="1"/>
      <c r="BYL276" s="1"/>
      <c r="BYM276" s="1"/>
      <c r="BYN276" s="1"/>
      <c r="BYO276" s="1"/>
      <c r="BYP276" s="1"/>
      <c r="BYQ276" s="1"/>
      <c r="BYR276" s="1"/>
      <c r="BYS276" s="1"/>
      <c r="BYT276" s="1"/>
      <c r="BYU276" s="1"/>
      <c r="BYV276" s="1"/>
      <c r="BYW276" s="1"/>
      <c r="BYX276" s="1"/>
      <c r="BYY276" s="1"/>
      <c r="BYZ276" s="1"/>
      <c r="BZA276" s="1"/>
      <c r="BZB276" s="1"/>
      <c r="BZC276" s="1"/>
      <c r="BZD276" s="1"/>
      <c r="BZE276" s="1"/>
      <c r="BZF276" s="1"/>
      <c r="BZG276" s="1"/>
      <c r="BZH276" s="1"/>
      <c r="BZI276" s="1"/>
      <c r="BZJ276" s="1"/>
      <c r="BZK276" s="1"/>
      <c r="BZL276" s="1"/>
      <c r="BZM276" s="1"/>
      <c r="BZN276" s="1"/>
      <c r="BZO276" s="1"/>
      <c r="BZP276" s="1"/>
      <c r="BZQ276" s="1"/>
      <c r="BZR276" s="1"/>
      <c r="BZS276" s="1"/>
      <c r="BZT276" s="1"/>
      <c r="BZU276" s="1"/>
      <c r="BZV276" s="1"/>
      <c r="BZW276" s="1"/>
      <c r="BZX276" s="1"/>
      <c r="BZY276" s="1"/>
      <c r="BZZ276" s="1"/>
      <c r="CAA276" s="1"/>
      <c r="CAB276" s="1"/>
      <c r="CAC276" s="1"/>
      <c r="CAD276" s="1"/>
      <c r="CAE276" s="1"/>
      <c r="CAF276" s="1"/>
      <c r="CAG276" s="1"/>
      <c r="CAH276" s="1"/>
      <c r="CAI276" s="1"/>
      <c r="CAJ276" s="1"/>
      <c r="CAK276" s="1"/>
      <c r="CAL276" s="1"/>
      <c r="CAM276" s="1"/>
      <c r="CAN276" s="1"/>
      <c r="CAO276" s="1"/>
      <c r="CAP276" s="1"/>
      <c r="CAQ276" s="1"/>
      <c r="CAR276" s="1"/>
      <c r="CAS276" s="1"/>
      <c r="CAT276" s="1"/>
      <c r="CAU276" s="1"/>
      <c r="CAV276" s="1"/>
      <c r="CAW276" s="1"/>
      <c r="CAX276" s="1"/>
      <c r="CAY276" s="1"/>
      <c r="CAZ276" s="1"/>
      <c r="CBA276" s="1"/>
      <c r="CBB276" s="1"/>
      <c r="CBC276" s="1"/>
      <c r="CBD276" s="1"/>
      <c r="CBE276" s="1"/>
      <c r="CBF276" s="1"/>
      <c r="CBG276" s="1"/>
      <c r="CBH276" s="1"/>
      <c r="CBI276" s="1"/>
      <c r="CBJ276" s="1"/>
      <c r="CBK276" s="1"/>
      <c r="CBL276" s="1"/>
      <c r="CBM276" s="1"/>
      <c r="CBN276" s="1"/>
      <c r="CBO276" s="1"/>
      <c r="CBP276" s="1"/>
      <c r="CBQ276" s="1"/>
      <c r="CBR276" s="1"/>
      <c r="CBS276" s="1"/>
      <c r="CBT276" s="1"/>
      <c r="CBU276" s="1"/>
      <c r="CBV276" s="1"/>
      <c r="CBW276" s="1"/>
      <c r="CBX276" s="1"/>
      <c r="CBY276" s="1"/>
      <c r="CBZ276" s="1"/>
      <c r="CCA276" s="1"/>
      <c r="CCB276" s="1"/>
      <c r="CCC276" s="1"/>
      <c r="CCD276" s="1"/>
      <c r="CCE276" s="1"/>
      <c r="CCF276" s="1"/>
      <c r="CCG276" s="1"/>
      <c r="CCH276" s="1"/>
      <c r="CCI276" s="1"/>
      <c r="CCJ276" s="1"/>
      <c r="CCK276" s="1"/>
      <c r="CCL276" s="1"/>
      <c r="CCM276" s="1"/>
      <c r="CCN276" s="1"/>
      <c r="CCO276" s="1"/>
      <c r="CCP276" s="1"/>
      <c r="CCQ276" s="1"/>
      <c r="CCR276" s="1"/>
      <c r="CCS276" s="1"/>
      <c r="CCT276" s="1"/>
      <c r="CCU276" s="1"/>
      <c r="CCV276" s="1"/>
      <c r="CCW276" s="1"/>
      <c r="CCX276" s="1"/>
      <c r="CCY276" s="1"/>
      <c r="CCZ276" s="1"/>
      <c r="CDA276" s="1"/>
      <c r="CDB276" s="1"/>
      <c r="CDC276" s="1"/>
      <c r="CDD276" s="1"/>
      <c r="CDE276" s="1"/>
      <c r="CDF276" s="1"/>
      <c r="CDG276" s="1"/>
      <c r="CDH276" s="1"/>
      <c r="CDI276" s="1"/>
      <c r="CDJ276" s="1"/>
      <c r="CDK276" s="1"/>
      <c r="CDL276" s="1"/>
      <c r="CDM276" s="1"/>
      <c r="CDN276" s="1"/>
      <c r="CDO276" s="1"/>
      <c r="CDP276" s="1"/>
      <c r="CDQ276" s="1"/>
      <c r="CDR276" s="1"/>
      <c r="CDS276" s="1"/>
      <c r="CDT276" s="1"/>
      <c r="CDU276" s="1"/>
      <c r="CDV276" s="1"/>
      <c r="CDW276" s="1"/>
      <c r="CDX276" s="1"/>
      <c r="CDY276" s="1"/>
      <c r="CDZ276" s="1"/>
      <c r="CEA276" s="1"/>
      <c r="CEB276" s="1"/>
      <c r="CEC276" s="1"/>
      <c r="CED276" s="1"/>
      <c r="CEE276" s="1"/>
      <c r="CEF276" s="1"/>
      <c r="CEG276" s="1"/>
      <c r="CEH276" s="1"/>
      <c r="CEI276" s="1"/>
      <c r="CEJ276" s="1"/>
      <c r="CEK276" s="1"/>
      <c r="CEL276" s="1"/>
      <c r="CEM276" s="1"/>
      <c r="CEN276" s="1"/>
      <c r="CEO276" s="1"/>
      <c r="CEP276" s="1"/>
      <c r="CEQ276" s="1"/>
      <c r="CER276" s="1"/>
      <c r="CES276" s="1"/>
      <c r="CET276" s="1"/>
      <c r="CEU276" s="1"/>
      <c r="CEV276" s="1"/>
      <c r="CEW276" s="1"/>
      <c r="CEX276" s="1"/>
      <c r="CEY276" s="1"/>
      <c r="CEZ276" s="1"/>
      <c r="CFA276" s="1"/>
      <c r="CFB276" s="1"/>
      <c r="CFC276" s="1"/>
      <c r="CFD276" s="1"/>
      <c r="CFE276" s="1"/>
      <c r="CFF276" s="1"/>
      <c r="CFG276" s="1"/>
      <c r="CFH276" s="1"/>
      <c r="CFI276" s="1"/>
      <c r="CFJ276" s="1"/>
      <c r="CFK276" s="1"/>
      <c r="CFL276" s="1"/>
      <c r="CFM276" s="1"/>
      <c r="CFN276" s="1"/>
      <c r="CFO276" s="1"/>
      <c r="CFP276" s="1"/>
      <c r="CFQ276" s="1"/>
      <c r="CFR276" s="1"/>
      <c r="CFS276" s="1"/>
      <c r="CFT276" s="1"/>
      <c r="CFU276" s="1"/>
      <c r="CFV276" s="1"/>
      <c r="CFW276" s="1"/>
      <c r="CFX276" s="1"/>
      <c r="CFY276" s="1"/>
      <c r="CFZ276" s="1"/>
      <c r="CGA276" s="1"/>
      <c r="CGB276" s="1"/>
      <c r="CGC276" s="1"/>
      <c r="CGD276" s="1"/>
      <c r="CGE276" s="1"/>
      <c r="CGF276" s="1"/>
      <c r="CGG276" s="1"/>
      <c r="CGH276" s="1"/>
      <c r="CGI276" s="1"/>
      <c r="CGJ276" s="1"/>
      <c r="CGK276" s="1"/>
      <c r="CGL276" s="1"/>
      <c r="CGM276" s="1"/>
      <c r="CGN276" s="1"/>
      <c r="CGO276" s="1"/>
      <c r="CGP276" s="1"/>
      <c r="CGQ276" s="1"/>
      <c r="CGR276" s="1"/>
      <c r="CGS276" s="1"/>
      <c r="CGT276" s="1"/>
      <c r="CGU276" s="1"/>
      <c r="CGV276" s="1"/>
      <c r="CGW276" s="1"/>
      <c r="CGX276" s="1"/>
      <c r="CGY276" s="1"/>
      <c r="CGZ276" s="1"/>
      <c r="CHA276" s="1"/>
      <c r="CHB276" s="1"/>
      <c r="CHC276" s="1"/>
      <c r="CHD276" s="1"/>
      <c r="CHE276" s="1"/>
      <c r="CHF276" s="1"/>
      <c r="CHG276" s="1"/>
      <c r="CHH276" s="1"/>
      <c r="CHI276" s="1"/>
      <c r="CHJ276" s="1"/>
      <c r="CHK276" s="1"/>
      <c r="CHL276" s="1"/>
      <c r="CHM276" s="1"/>
      <c r="CHN276" s="1"/>
      <c r="CHO276" s="1"/>
      <c r="CHP276" s="1"/>
      <c r="CHQ276" s="1"/>
      <c r="CHR276" s="1"/>
      <c r="CHS276" s="1"/>
      <c r="CHT276" s="1"/>
      <c r="CHU276" s="1"/>
      <c r="CHV276" s="1"/>
      <c r="CHW276" s="1"/>
      <c r="CHX276" s="1"/>
      <c r="CHY276" s="1"/>
      <c r="CHZ276" s="1"/>
      <c r="CIA276" s="1"/>
      <c r="CIB276" s="1"/>
      <c r="CIC276" s="1"/>
      <c r="CID276" s="1"/>
      <c r="CIE276" s="1"/>
      <c r="CIF276" s="1"/>
      <c r="CIG276" s="1"/>
      <c r="CIH276" s="1"/>
      <c r="CII276" s="1"/>
      <c r="CIJ276" s="1"/>
      <c r="CIK276" s="1"/>
      <c r="CIL276" s="1"/>
      <c r="CIM276" s="1"/>
      <c r="CIN276" s="1"/>
      <c r="CIO276" s="1"/>
      <c r="CIP276" s="1"/>
      <c r="CIQ276" s="1"/>
      <c r="CIR276" s="1"/>
      <c r="CIS276" s="1"/>
      <c r="CIT276" s="1"/>
      <c r="CIU276" s="1"/>
      <c r="CIV276" s="1"/>
      <c r="CIW276" s="1"/>
      <c r="CIX276" s="1"/>
      <c r="CIY276" s="1"/>
      <c r="CIZ276" s="1"/>
      <c r="CJA276" s="1"/>
      <c r="CJB276" s="1"/>
      <c r="CJC276" s="1"/>
      <c r="CJD276" s="1"/>
      <c r="CJE276" s="1"/>
      <c r="CJF276" s="1"/>
      <c r="CJG276" s="1"/>
      <c r="CJH276" s="1"/>
      <c r="CJI276" s="1"/>
      <c r="CJJ276" s="1"/>
      <c r="CJK276" s="1"/>
      <c r="CJL276" s="1"/>
      <c r="CJM276" s="1"/>
      <c r="CJN276" s="1"/>
      <c r="CJO276" s="1"/>
      <c r="CJP276" s="1"/>
      <c r="CJQ276" s="1"/>
      <c r="CJR276" s="1"/>
      <c r="CJS276" s="1"/>
      <c r="CJT276" s="1"/>
      <c r="CJU276" s="1"/>
      <c r="CJV276" s="1"/>
      <c r="CJW276" s="1"/>
      <c r="CJX276" s="1"/>
      <c r="CJY276" s="1"/>
      <c r="CJZ276" s="1"/>
      <c r="CKA276" s="1"/>
      <c r="CKB276" s="1"/>
      <c r="CKC276" s="1"/>
      <c r="CKD276" s="1"/>
      <c r="CKE276" s="1"/>
      <c r="CKF276" s="1"/>
      <c r="CKG276" s="1"/>
      <c r="CKH276" s="1"/>
      <c r="CKI276" s="1"/>
      <c r="CKJ276" s="1"/>
      <c r="CKK276" s="1"/>
      <c r="CKL276" s="1"/>
      <c r="CKM276" s="1"/>
      <c r="CKN276" s="1"/>
      <c r="CKO276" s="1"/>
      <c r="CKP276" s="1"/>
      <c r="CKQ276" s="1"/>
      <c r="CKR276" s="1"/>
      <c r="CKS276" s="1"/>
      <c r="CKT276" s="1"/>
      <c r="CKU276" s="1"/>
      <c r="CKV276" s="1"/>
      <c r="CKW276" s="1"/>
      <c r="CKX276" s="1"/>
      <c r="CKY276" s="1"/>
      <c r="CKZ276" s="1"/>
      <c r="CLA276" s="1"/>
      <c r="CLB276" s="1"/>
      <c r="CLC276" s="1"/>
      <c r="CLD276" s="1"/>
      <c r="CLE276" s="1"/>
      <c r="CLF276" s="1"/>
      <c r="CLG276" s="1"/>
      <c r="CLH276" s="1"/>
      <c r="CLI276" s="1"/>
      <c r="CLJ276" s="1"/>
      <c r="CLK276" s="1"/>
      <c r="CLL276" s="1"/>
      <c r="CLM276" s="1"/>
      <c r="CLN276" s="1"/>
      <c r="CLO276" s="1"/>
      <c r="CLP276" s="1"/>
      <c r="CLQ276" s="1"/>
      <c r="CLR276" s="1"/>
      <c r="CLS276" s="1"/>
      <c r="CLT276" s="1"/>
      <c r="CLU276" s="1"/>
      <c r="CLV276" s="1"/>
      <c r="CLW276" s="1"/>
      <c r="CLX276" s="1"/>
      <c r="CLY276" s="1"/>
      <c r="CLZ276" s="1"/>
      <c r="CMA276" s="1"/>
      <c r="CMB276" s="1"/>
      <c r="CMC276" s="1"/>
      <c r="CMD276" s="1"/>
      <c r="CME276" s="1"/>
      <c r="CMF276" s="1"/>
      <c r="CMG276" s="1"/>
      <c r="CMH276" s="1"/>
      <c r="CMI276" s="1"/>
      <c r="CMJ276" s="1"/>
      <c r="CMK276" s="1"/>
      <c r="CML276" s="1"/>
      <c r="CMM276" s="1"/>
      <c r="CMN276" s="1"/>
      <c r="CMO276" s="1"/>
      <c r="CMP276" s="1"/>
      <c r="CMQ276" s="1"/>
      <c r="CMR276" s="1"/>
      <c r="CMS276" s="1"/>
      <c r="CMT276" s="1"/>
      <c r="CMU276" s="1"/>
      <c r="CMV276" s="1"/>
      <c r="CMW276" s="1"/>
      <c r="CMX276" s="1"/>
      <c r="CMY276" s="1"/>
      <c r="CMZ276" s="1"/>
      <c r="CNA276" s="1"/>
      <c r="CNB276" s="1"/>
      <c r="CNC276" s="1"/>
      <c r="CND276" s="1"/>
      <c r="CNE276" s="1"/>
      <c r="CNF276" s="1"/>
      <c r="CNG276" s="1"/>
      <c r="CNH276" s="1"/>
      <c r="CNI276" s="1"/>
      <c r="CNJ276" s="1"/>
      <c r="CNK276" s="1"/>
      <c r="CNL276" s="1"/>
      <c r="CNM276" s="1"/>
      <c r="CNN276" s="1"/>
      <c r="CNO276" s="1"/>
      <c r="CNP276" s="1"/>
      <c r="CNQ276" s="1"/>
      <c r="CNR276" s="1"/>
      <c r="CNS276" s="1"/>
      <c r="CNT276" s="1"/>
      <c r="CNU276" s="1"/>
      <c r="CNV276" s="1"/>
      <c r="CNW276" s="1"/>
      <c r="CNX276" s="1"/>
      <c r="CNY276" s="1"/>
      <c r="CNZ276" s="1"/>
      <c r="COA276" s="1"/>
      <c r="COB276" s="1"/>
      <c r="COC276" s="1"/>
      <c r="COD276" s="1"/>
      <c r="COE276" s="1"/>
      <c r="COF276" s="1"/>
      <c r="COG276" s="1"/>
      <c r="COH276" s="1"/>
      <c r="COI276" s="1"/>
      <c r="COJ276" s="1"/>
      <c r="COK276" s="1"/>
      <c r="COL276" s="1"/>
      <c r="COM276" s="1"/>
      <c r="CON276" s="1"/>
      <c r="COO276" s="1"/>
      <c r="COP276" s="1"/>
      <c r="COQ276" s="1"/>
      <c r="COR276" s="1"/>
      <c r="COS276" s="1"/>
      <c r="COT276" s="1"/>
      <c r="COU276" s="1"/>
      <c r="COV276" s="1"/>
      <c r="COW276" s="1"/>
      <c r="COX276" s="1"/>
      <c r="COY276" s="1"/>
      <c r="COZ276" s="1"/>
      <c r="CPA276" s="1"/>
      <c r="CPB276" s="1"/>
      <c r="CPC276" s="1"/>
      <c r="CPD276" s="1"/>
      <c r="CPE276" s="1"/>
      <c r="CPF276" s="1"/>
      <c r="CPG276" s="1"/>
      <c r="CPH276" s="1"/>
      <c r="CPI276" s="1"/>
      <c r="CPJ276" s="1"/>
      <c r="CPK276" s="1"/>
      <c r="CPL276" s="1"/>
      <c r="CPM276" s="1"/>
      <c r="CPN276" s="1"/>
      <c r="CPO276" s="1"/>
      <c r="CPP276" s="1"/>
      <c r="CPQ276" s="1"/>
      <c r="CPR276" s="1"/>
      <c r="CPS276" s="1"/>
      <c r="CPT276" s="1"/>
      <c r="CPU276" s="1"/>
      <c r="CPV276" s="1"/>
      <c r="CPW276" s="1"/>
      <c r="CPX276" s="1"/>
      <c r="CPY276" s="1"/>
      <c r="CPZ276" s="1"/>
      <c r="CQA276" s="1"/>
      <c r="CQB276" s="1"/>
      <c r="CQC276" s="1"/>
      <c r="CQD276" s="1"/>
      <c r="CQE276" s="1"/>
      <c r="CQF276" s="1"/>
      <c r="CQG276" s="1"/>
      <c r="CQH276" s="1"/>
      <c r="CQI276" s="1"/>
      <c r="CQJ276" s="1"/>
      <c r="CQK276" s="1"/>
      <c r="CQL276" s="1"/>
      <c r="CQM276" s="1"/>
      <c r="CQN276" s="1"/>
      <c r="CQO276" s="1"/>
      <c r="CQP276" s="1"/>
      <c r="CQQ276" s="1"/>
      <c r="CQR276" s="1"/>
      <c r="CQS276" s="1"/>
      <c r="CQT276" s="1"/>
      <c r="CQU276" s="1"/>
      <c r="CQV276" s="1"/>
      <c r="CQW276" s="1"/>
      <c r="CQX276" s="1"/>
      <c r="CQY276" s="1"/>
      <c r="CQZ276" s="1"/>
      <c r="CRA276" s="1"/>
      <c r="CRB276" s="1"/>
      <c r="CRC276" s="1"/>
      <c r="CRD276" s="1"/>
      <c r="CRE276" s="1"/>
      <c r="CRF276" s="1"/>
      <c r="CRG276" s="1"/>
      <c r="CRH276" s="1"/>
      <c r="CRI276" s="1"/>
      <c r="CRJ276" s="1"/>
      <c r="CRK276" s="1"/>
      <c r="CRL276" s="1"/>
      <c r="CRM276" s="1"/>
      <c r="CRN276" s="1"/>
      <c r="CRO276" s="1"/>
      <c r="CRP276" s="1"/>
      <c r="CRQ276" s="1"/>
      <c r="CRR276" s="1"/>
      <c r="CRS276" s="1"/>
      <c r="CRT276" s="1"/>
      <c r="CRU276" s="1"/>
      <c r="CRV276" s="1"/>
      <c r="CRW276" s="1"/>
      <c r="CRX276" s="1"/>
      <c r="CRY276" s="1"/>
      <c r="CRZ276" s="1"/>
      <c r="CSA276" s="1"/>
      <c r="CSB276" s="1"/>
      <c r="CSC276" s="1"/>
      <c r="CSD276" s="1"/>
      <c r="CSE276" s="1"/>
      <c r="CSF276" s="1"/>
      <c r="CSG276" s="1"/>
      <c r="CSH276" s="1"/>
      <c r="CSI276" s="1"/>
      <c r="CSJ276" s="1"/>
      <c r="CSK276" s="1"/>
      <c r="CSL276" s="1"/>
      <c r="CSM276" s="1"/>
      <c r="CSN276" s="1"/>
      <c r="CSO276" s="1"/>
      <c r="CSP276" s="1"/>
      <c r="CSQ276" s="1"/>
      <c r="CSR276" s="1"/>
      <c r="CSS276" s="1"/>
      <c r="CST276" s="1"/>
      <c r="CSU276" s="1"/>
      <c r="CSV276" s="1"/>
      <c r="CSW276" s="1"/>
      <c r="CSX276" s="1"/>
      <c r="CSY276" s="1"/>
      <c r="CSZ276" s="1"/>
      <c r="CTA276" s="1"/>
      <c r="CTB276" s="1"/>
      <c r="CTC276" s="1"/>
      <c r="CTD276" s="1"/>
      <c r="CTE276" s="1"/>
      <c r="CTF276" s="1"/>
      <c r="CTG276" s="1"/>
      <c r="CTH276" s="1"/>
      <c r="CTI276" s="1"/>
      <c r="CTJ276" s="1"/>
      <c r="CTK276" s="1"/>
      <c r="CTL276" s="1"/>
      <c r="CTM276" s="1"/>
      <c r="CTN276" s="1"/>
      <c r="CTO276" s="1"/>
      <c r="CTP276" s="1"/>
      <c r="CTQ276" s="1"/>
      <c r="CTR276" s="1"/>
      <c r="CTS276" s="1"/>
      <c r="CTT276" s="1"/>
      <c r="CTU276" s="1"/>
      <c r="CTV276" s="1"/>
      <c r="CTW276" s="1"/>
      <c r="CTX276" s="1"/>
      <c r="CTY276" s="1"/>
      <c r="CTZ276" s="1"/>
      <c r="CUA276" s="1"/>
      <c r="CUB276" s="1"/>
      <c r="CUC276" s="1"/>
      <c r="CUD276" s="1"/>
      <c r="CUE276" s="1"/>
      <c r="CUF276" s="1"/>
      <c r="CUG276" s="1"/>
      <c r="CUH276" s="1"/>
      <c r="CUI276" s="1"/>
      <c r="CUJ276" s="1"/>
      <c r="CUK276" s="1"/>
      <c r="CUL276" s="1"/>
      <c r="CUM276" s="1"/>
      <c r="CUN276" s="1"/>
      <c r="CUO276" s="1"/>
      <c r="CUP276" s="1"/>
      <c r="CUQ276" s="1"/>
      <c r="CUR276" s="1"/>
      <c r="CUS276" s="1"/>
      <c r="CUT276" s="1"/>
      <c r="CUU276" s="1"/>
      <c r="CUV276" s="1"/>
      <c r="CUW276" s="1"/>
      <c r="CUX276" s="1"/>
      <c r="CUY276" s="1"/>
      <c r="CUZ276" s="1"/>
      <c r="CVA276" s="1"/>
      <c r="CVB276" s="1"/>
      <c r="CVC276" s="1"/>
      <c r="CVD276" s="1"/>
      <c r="CVE276" s="1"/>
      <c r="CVF276" s="1"/>
      <c r="CVG276" s="1"/>
      <c r="CVH276" s="1"/>
      <c r="CVI276" s="1"/>
      <c r="CVJ276" s="1"/>
      <c r="CVK276" s="1"/>
      <c r="CVL276" s="1"/>
      <c r="CVM276" s="1"/>
      <c r="CVN276" s="1"/>
      <c r="CVO276" s="1"/>
      <c r="CVP276" s="1"/>
      <c r="CVQ276" s="1"/>
      <c r="CVR276" s="1"/>
      <c r="CVS276" s="1"/>
      <c r="CVT276" s="1"/>
      <c r="CVU276" s="1"/>
      <c r="CVV276" s="1"/>
      <c r="CVW276" s="1"/>
      <c r="CVX276" s="1"/>
      <c r="CVY276" s="1"/>
      <c r="CVZ276" s="1"/>
      <c r="CWA276" s="1"/>
      <c r="CWB276" s="1"/>
      <c r="CWC276" s="1"/>
      <c r="CWD276" s="1"/>
      <c r="CWE276" s="1"/>
      <c r="CWF276" s="1"/>
      <c r="CWG276" s="1"/>
      <c r="CWH276" s="1"/>
      <c r="CWI276" s="1"/>
      <c r="CWJ276" s="1"/>
      <c r="CWK276" s="1"/>
      <c r="CWL276" s="1"/>
      <c r="CWM276" s="1"/>
      <c r="CWN276" s="1"/>
      <c r="CWO276" s="1"/>
      <c r="CWP276" s="1"/>
      <c r="CWQ276" s="1"/>
      <c r="CWR276" s="1"/>
      <c r="CWS276" s="1"/>
      <c r="CWT276" s="1"/>
      <c r="CWU276" s="1"/>
      <c r="CWV276" s="1"/>
      <c r="CWW276" s="1"/>
      <c r="CWX276" s="1"/>
      <c r="CWY276" s="1"/>
      <c r="CWZ276" s="1"/>
      <c r="CXA276" s="1"/>
      <c r="CXB276" s="1"/>
      <c r="CXC276" s="1"/>
      <c r="CXD276" s="1"/>
      <c r="CXE276" s="1"/>
      <c r="CXF276" s="1"/>
      <c r="CXG276" s="1"/>
      <c r="CXH276" s="1"/>
      <c r="CXI276" s="1"/>
      <c r="CXJ276" s="1"/>
      <c r="CXK276" s="1"/>
      <c r="CXL276" s="1"/>
      <c r="CXM276" s="1"/>
      <c r="CXN276" s="1"/>
      <c r="CXO276" s="1"/>
      <c r="CXP276" s="1"/>
      <c r="CXQ276" s="1"/>
      <c r="CXR276" s="1"/>
      <c r="CXS276" s="1"/>
      <c r="CXT276" s="1"/>
      <c r="CXU276" s="1"/>
      <c r="CXV276" s="1"/>
      <c r="CXW276" s="1"/>
      <c r="CXX276" s="1"/>
      <c r="CXY276" s="1"/>
      <c r="CXZ276" s="1"/>
      <c r="CYA276" s="1"/>
      <c r="CYB276" s="1"/>
      <c r="CYC276" s="1"/>
      <c r="CYD276" s="1"/>
      <c r="CYE276" s="1"/>
      <c r="CYF276" s="1"/>
      <c r="CYG276" s="1"/>
      <c r="CYH276" s="1"/>
      <c r="CYI276" s="1"/>
      <c r="CYJ276" s="1"/>
      <c r="CYK276" s="1"/>
      <c r="CYL276" s="1"/>
      <c r="CYM276" s="1"/>
      <c r="CYN276" s="1"/>
      <c r="CYO276" s="1"/>
      <c r="CYP276" s="1"/>
      <c r="CYQ276" s="1"/>
      <c r="CYR276" s="1"/>
      <c r="CYS276" s="1"/>
      <c r="CYT276" s="1"/>
      <c r="CYU276" s="1"/>
      <c r="CYV276" s="1"/>
      <c r="CYW276" s="1"/>
      <c r="CYX276" s="1"/>
      <c r="CYY276" s="1"/>
      <c r="CYZ276" s="1"/>
      <c r="CZA276" s="1"/>
      <c r="CZB276" s="1"/>
      <c r="CZC276" s="1"/>
      <c r="CZD276" s="1"/>
      <c r="CZE276" s="1"/>
      <c r="CZF276" s="1"/>
      <c r="CZG276" s="1"/>
      <c r="CZH276" s="1"/>
      <c r="CZI276" s="1"/>
      <c r="CZJ276" s="1"/>
      <c r="CZK276" s="1"/>
      <c r="CZL276" s="1"/>
      <c r="CZM276" s="1"/>
      <c r="CZN276" s="1"/>
      <c r="CZO276" s="1"/>
      <c r="CZP276" s="1"/>
      <c r="CZQ276" s="1"/>
      <c r="CZR276" s="1"/>
      <c r="CZS276" s="1"/>
      <c r="CZT276" s="1"/>
      <c r="CZU276" s="1"/>
      <c r="CZV276" s="1"/>
      <c r="CZW276" s="1"/>
      <c r="CZX276" s="1"/>
      <c r="CZY276" s="1"/>
      <c r="CZZ276" s="1"/>
      <c r="DAA276" s="1"/>
      <c r="DAB276" s="1"/>
      <c r="DAC276" s="1"/>
      <c r="DAD276" s="1"/>
      <c r="DAE276" s="1"/>
      <c r="DAF276" s="1"/>
      <c r="DAG276" s="1"/>
      <c r="DAH276" s="1"/>
      <c r="DAI276" s="1"/>
      <c r="DAJ276" s="1"/>
      <c r="DAK276" s="1"/>
      <c r="DAL276" s="1"/>
      <c r="DAM276" s="1"/>
      <c r="DAN276" s="1"/>
      <c r="DAO276" s="1"/>
      <c r="DAP276" s="1"/>
      <c r="DAQ276" s="1"/>
      <c r="DAR276" s="1"/>
      <c r="DAS276" s="1"/>
      <c r="DAT276" s="1"/>
      <c r="DAU276" s="1"/>
      <c r="DAV276" s="1"/>
      <c r="DAW276" s="1"/>
      <c r="DAX276" s="1"/>
      <c r="DAY276" s="1"/>
      <c r="DAZ276" s="1"/>
      <c r="DBA276" s="1"/>
      <c r="DBB276" s="1"/>
      <c r="DBC276" s="1"/>
      <c r="DBD276" s="1"/>
      <c r="DBE276" s="1"/>
      <c r="DBF276" s="1"/>
      <c r="DBG276" s="1"/>
      <c r="DBH276" s="1"/>
      <c r="DBI276" s="1"/>
      <c r="DBJ276" s="1"/>
      <c r="DBK276" s="1"/>
      <c r="DBL276" s="1"/>
      <c r="DBM276" s="1"/>
      <c r="DBN276" s="1"/>
      <c r="DBO276" s="1"/>
      <c r="DBP276" s="1"/>
      <c r="DBQ276" s="1"/>
      <c r="DBR276" s="1"/>
      <c r="DBS276" s="1"/>
      <c r="DBT276" s="1"/>
      <c r="DBU276" s="1"/>
      <c r="DBV276" s="1"/>
      <c r="DBW276" s="1"/>
      <c r="DBX276" s="1"/>
      <c r="DBY276" s="1"/>
      <c r="DBZ276" s="1"/>
      <c r="DCA276" s="1"/>
      <c r="DCB276" s="1"/>
      <c r="DCC276" s="1"/>
      <c r="DCD276" s="1"/>
      <c r="DCE276" s="1"/>
      <c r="DCF276" s="1"/>
      <c r="DCG276" s="1"/>
      <c r="DCH276" s="1"/>
      <c r="DCI276" s="1"/>
      <c r="DCJ276" s="1"/>
      <c r="DCK276" s="1"/>
      <c r="DCL276" s="1"/>
      <c r="DCM276" s="1"/>
      <c r="DCN276" s="1"/>
      <c r="DCO276" s="1"/>
      <c r="DCP276" s="1"/>
      <c r="DCQ276" s="1"/>
      <c r="DCR276" s="1"/>
      <c r="DCS276" s="1"/>
      <c r="DCT276" s="1"/>
      <c r="DCU276" s="1"/>
      <c r="DCV276" s="1"/>
      <c r="DCW276" s="1"/>
      <c r="DCX276" s="1"/>
      <c r="DCY276" s="1"/>
      <c r="DCZ276" s="1"/>
      <c r="DDA276" s="1"/>
      <c r="DDB276" s="1"/>
      <c r="DDC276" s="1"/>
      <c r="DDD276" s="1"/>
      <c r="DDE276" s="1"/>
      <c r="DDF276" s="1"/>
      <c r="DDG276" s="1"/>
      <c r="DDH276" s="1"/>
      <c r="DDI276" s="1"/>
      <c r="DDJ276" s="1"/>
      <c r="DDK276" s="1"/>
      <c r="DDL276" s="1"/>
      <c r="DDM276" s="1"/>
      <c r="DDN276" s="1"/>
      <c r="DDO276" s="1"/>
      <c r="DDP276" s="1"/>
      <c r="DDQ276" s="1"/>
      <c r="DDR276" s="1"/>
      <c r="DDS276" s="1"/>
      <c r="DDT276" s="1"/>
      <c r="DDU276" s="1"/>
      <c r="DDV276" s="1"/>
      <c r="DDW276" s="1"/>
      <c r="DDX276" s="1"/>
      <c r="DDY276" s="1"/>
      <c r="DDZ276" s="1"/>
      <c r="DEA276" s="1"/>
      <c r="DEB276" s="1"/>
      <c r="DEC276" s="1"/>
      <c r="DED276" s="1"/>
      <c r="DEE276" s="1"/>
      <c r="DEF276" s="1"/>
      <c r="DEG276" s="1"/>
      <c r="DEH276" s="1"/>
      <c r="DEI276" s="1"/>
      <c r="DEJ276" s="1"/>
      <c r="DEK276" s="1"/>
      <c r="DEL276" s="1"/>
      <c r="DEM276" s="1"/>
      <c r="DEN276" s="1"/>
      <c r="DEO276" s="1"/>
      <c r="DEP276" s="1"/>
      <c r="DEQ276" s="1"/>
      <c r="DER276" s="1"/>
      <c r="DES276" s="1"/>
      <c r="DET276" s="1"/>
      <c r="DEU276" s="1"/>
      <c r="DEV276" s="1"/>
      <c r="DEW276" s="1"/>
      <c r="DEX276" s="1"/>
      <c r="DEY276" s="1"/>
      <c r="DEZ276" s="1"/>
      <c r="DFA276" s="1"/>
      <c r="DFB276" s="1"/>
      <c r="DFC276" s="1"/>
      <c r="DFD276" s="1"/>
      <c r="DFE276" s="1"/>
      <c r="DFF276" s="1"/>
      <c r="DFG276" s="1"/>
      <c r="DFH276" s="1"/>
      <c r="DFI276" s="1"/>
      <c r="DFJ276" s="1"/>
      <c r="DFK276" s="1"/>
      <c r="DFL276" s="1"/>
      <c r="DFM276" s="1"/>
      <c r="DFN276" s="1"/>
      <c r="DFO276" s="1"/>
      <c r="DFP276" s="1"/>
      <c r="DFQ276" s="1"/>
      <c r="DFR276" s="1"/>
      <c r="DFS276" s="1"/>
      <c r="DFT276" s="1"/>
      <c r="DFU276" s="1"/>
      <c r="DFV276" s="1"/>
      <c r="DFW276" s="1"/>
      <c r="DFX276" s="1"/>
      <c r="DFY276" s="1"/>
      <c r="DFZ276" s="1"/>
      <c r="DGA276" s="1"/>
      <c r="DGB276" s="1"/>
      <c r="DGC276" s="1"/>
      <c r="DGD276" s="1"/>
      <c r="DGE276" s="1"/>
      <c r="DGF276" s="1"/>
      <c r="DGG276" s="1"/>
      <c r="DGH276" s="1"/>
      <c r="DGI276" s="1"/>
      <c r="DGJ276" s="1"/>
      <c r="DGK276" s="1"/>
      <c r="DGL276" s="1"/>
      <c r="DGM276" s="1"/>
      <c r="DGN276" s="1"/>
      <c r="DGO276" s="1"/>
      <c r="DGP276" s="1"/>
      <c r="DGQ276" s="1"/>
      <c r="DGR276" s="1"/>
      <c r="DGS276" s="1"/>
      <c r="DGT276" s="1"/>
      <c r="DGU276" s="1"/>
      <c r="DGV276" s="1"/>
      <c r="DGW276" s="1"/>
      <c r="DGX276" s="1"/>
      <c r="DGY276" s="1"/>
      <c r="DGZ276" s="1"/>
      <c r="DHA276" s="1"/>
      <c r="DHB276" s="1"/>
      <c r="DHC276" s="1"/>
      <c r="DHD276" s="1"/>
      <c r="DHE276" s="1"/>
      <c r="DHF276" s="1"/>
      <c r="DHG276" s="1"/>
      <c r="DHH276" s="1"/>
      <c r="DHI276" s="1"/>
      <c r="DHJ276" s="1"/>
      <c r="DHK276" s="1"/>
      <c r="DHL276" s="1"/>
      <c r="DHM276" s="1"/>
      <c r="DHN276" s="1"/>
      <c r="DHO276" s="1"/>
      <c r="DHP276" s="1"/>
      <c r="DHQ276" s="1"/>
      <c r="DHR276" s="1"/>
      <c r="DHS276" s="1"/>
      <c r="DHT276" s="1"/>
      <c r="DHU276" s="1"/>
      <c r="DHV276" s="1"/>
      <c r="DHW276" s="1"/>
      <c r="DHX276" s="1"/>
      <c r="DHY276" s="1"/>
      <c r="DHZ276" s="1"/>
      <c r="DIA276" s="1"/>
      <c r="DIB276" s="1"/>
      <c r="DIC276" s="1"/>
      <c r="DID276" s="1"/>
      <c r="DIE276" s="1"/>
      <c r="DIF276" s="1"/>
      <c r="DIG276" s="1"/>
      <c r="DIH276" s="1"/>
      <c r="DII276" s="1"/>
      <c r="DIJ276" s="1"/>
      <c r="DIK276" s="1"/>
      <c r="DIL276" s="1"/>
      <c r="DIM276" s="1"/>
      <c r="DIN276" s="1"/>
      <c r="DIO276" s="1"/>
      <c r="DIP276" s="1"/>
      <c r="DIQ276" s="1"/>
      <c r="DIR276" s="1"/>
      <c r="DIS276" s="1"/>
      <c r="DIT276" s="1"/>
      <c r="DIU276" s="1"/>
      <c r="DIV276" s="1"/>
      <c r="DIW276" s="1"/>
      <c r="DIX276" s="1"/>
      <c r="DIY276" s="1"/>
      <c r="DIZ276" s="1"/>
      <c r="DJA276" s="1"/>
      <c r="DJB276" s="1"/>
      <c r="DJC276" s="1"/>
      <c r="DJD276" s="1"/>
      <c r="DJE276" s="1"/>
      <c r="DJF276" s="1"/>
      <c r="DJG276" s="1"/>
      <c r="DJH276" s="1"/>
      <c r="DJI276" s="1"/>
      <c r="DJJ276" s="1"/>
      <c r="DJK276" s="1"/>
      <c r="DJL276" s="1"/>
      <c r="DJM276" s="1"/>
      <c r="DJN276" s="1"/>
      <c r="DJO276" s="1"/>
      <c r="DJP276" s="1"/>
      <c r="DJQ276" s="1"/>
      <c r="DJR276" s="1"/>
      <c r="DJS276" s="1"/>
      <c r="DJT276" s="1"/>
      <c r="DJU276" s="1"/>
      <c r="DJV276" s="1"/>
      <c r="DJW276" s="1"/>
      <c r="DJX276" s="1"/>
      <c r="DJY276" s="1"/>
      <c r="DJZ276" s="1"/>
      <c r="DKA276" s="1"/>
      <c r="DKB276" s="1"/>
      <c r="DKC276" s="1"/>
      <c r="DKD276" s="1"/>
      <c r="DKE276" s="1"/>
      <c r="DKF276" s="1"/>
      <c r="DKG276" s="1"/>
      <c r="DKH276" s="1"/>
      <c r="DKI276" s="1"/>
      <c r="DKJ276" s="1"/>
      <c r="DKK276" s="1"/>
      <c r="DKL276" s="1"/>
      <c r="DKM276" s="1"/>
      <c r="DKN276" s="1"/>
      <c r="DKO276" s="1"/>
      <c r="DKP276" s="1"/>
      <c r="DKQ276" s="1"/>
      <c r="DKR276" s="1"/>
      <c r="DKS276" s="1"/>
      <c r="DKT276" s="1"/>
      <c r="DKU276" s="1"/>
      <c r="DKV276" s="1"/>
      <c r="DKW276" s="1"/>
      <c r="DKX276" s="1"/>
      <c r="DKY276" s="1"/>
      <c r="DKZ276" s="1"/>
      <c r="DLA276" s="1"/>
      <c r="DLB276" s="1"/>
      <c r="DLC276" s="1"/>
      <c r="DLD276" s="1"/>
      <c r="DLE276" s="1"/>
      <c r="DLF276" s="1"/>
      <c r="DLG276" s="1"/>
      <c r="DLH276" s="1"/>
      <c r="DLI276" s="1"/>
      <c r="DLJ276" s="1"/>
      <c r="DLK276" s="1"/>
      <c r="DLL276" s="1"/>
      <c r="DLM276" s="1"/>
      <c r="DLN276" s="1"/>
      <c r="DLO276" s="1"/>
      <c r="DLP276" s="1"/>
      <c r="DLQ276" s="1"/>
      <c r="DLR276" s="1"/>
      <c r="DLS276" s="1"/>
      <c r="DLT276" s="1"/>
      <c r="DLU276" s="1"/>
      <c r="DLV276" s="1"/>
      <c r="DLW276" s="1"/>
      <c r="DLX276" s="1"/>
      <c r="DLY276" s="1"/>
      <c r="DLZ276" s="1"/>
      <c r="DMA276" s="1"/>
      <c r="DMB276" s="1"/>
      <c r="DMC276" s="1"/>
      <c r="DMD276" s="1"/>
      <c r="DME276" s="1"/>
      <c r="DMF276" s="1"/>
      <c r="DMG276" s="1"/>
      <c r="DMH276" s="1"/>
      <c r="DMI276" s="1"/>
      <c r="DMJ276" s="1"/>
      <c r="DMK276" s="1"/>
      <c r="DML276" s="1"/>
      <c r="DMM276" s="1"/>
      <c r="DMN276" s="1"/>
      <c r="DMO276" s="1"/>
      <c r="DMP276" s="1"/>
      <c r="DMQ276" s="1"/>
      <c r="DMR276" s="1"/>
      <c r="DMS276" s="1"/>
      <c r="DMT276" s="1"/>
      <c r="DMU276" s="1"/>
      <c r="DMV276" s="1"/>
      <c r="DMW276" s="1"/>
      <c r="DMX276" s="1"/>
      <c r="DMY276" s="1"/>
      <c r="DMZ276" s="1"/>
      <c r="DNA276" s="1"/>
      <c r="DNB276" s="1"/>
      <c r="DNC276" s="1"/>
      <c r="DND276" s="1"/>
      <c r="DNE276" s="1"/>
      <c r="DNF276" s="1"/>
      <c r="DNG276" s="1"/>
      <c r="DNH276" s="1"/>
      <c r="DNI276" s="1"/>
      <c r="DNJ276" s="1"/>
      <c r="DNK276" s="1"/>
      <c r="DNL276" s="1"/>
      <c r="DNM276" s="1"/>
      <c r="DNN276" s="1"/>
      <c r="DNO276" s="1"/>
      <c r="DNP276" s="1"/>
      <c r="DNQ276" s="1"/>
      <c r="DNR276" s="1"/>
      <c r="DNS276" s="1"/>
      <c r="DNT276" s="1"/>
      <c r="DNU276" s="1"/>
      <c r="DNV276" s="1"/>
      <c r="DNW276" s="1"/>
      <c r="DNX276" s="1"/>
      <c r="DNY276" s="1"/>
      <c r="DNZ276" s="1"/>
      <c r="DOA276" s="1"/>
      <c r="DOB276" s="1"/>
      <c r="DOC276" s="1"/>
      <c r="DOD276" s="1"/>
      <c r="DOE276" s="1"/>
      <c r="DOF276" s="1"/>
      <c r="DOG276" s="1"/>
      <c r="DOH276" s="1"/>
      <c r="DOI276" s="1"/>
      <c r="DOJ276" s="1"/>
      <c r="DOK276" s="1"/>
      <c r="DOL276" s="1"/>
      <c r="DOM276" s="1"/>
      <c r="DON276" s="1"/>
      <c r="DOO276" s="1"/>
      <c r="DOP276" s="1"/>
      <c r="DOQ276" s="1"/>
      <c r="DOR276" s="1"/>
      <c r="DOS276" s="1"/>
      <c r="DOT276" s="1"/>
      <c r="DOU276" s="1"/>
      <c r="DOV276" s="1"/>
      <c r="DOW276" s="1"/>
      <c r="DOX276" s="1"/>
      <c r="DOY276" s="1"/>
      <c r="DOZ276" s="1"/>
      <c r="DPA276" s="1"/>
      <c r="DPB276" s="1"/>
      <c r="DPC276" s="1"/>
      <c r="DPD276" s="1"/>
      <c r="DPE276" s="1"/>
      <c r="DPF276" s="1"/>
      <c r="DPG276" s="1"/>
      <c r="DPH276" s="1"/>
      <c r="DPI276" s="1"/>
      <c r="DPJ276" s="1"/>
      <c r="DPK276" s="1"/>
      <c r="DPL276" s="1"/>
      <c r="DPM276" s="1"/>
      <c r="DPN276" s="1"/>
      <c r="DPO276" s="1"/>
      <c r="DPP276" s="1"/>
      <c r="DPQ276" s="1"/>
      <c r="DPR276" s="1"/>
      <c r="DPS276" s="1"/>
      <c r="DPT276" s="1"/>
      <c r="DPU276" s="1"/>
      <c r="DPV276" s="1"/>
      <c r="DPW276" s="1"/>
      <c r="DPX276" s="1"/>
      <c r="DPY276" s="1"/>
      <c r="DPZ276" s="1"/>
      <c r="DQA276" s="1"/>
      <c r="DQB276" s="1"/>
      <c r="DQC276" s="1"/>
      <c r="DQD276" s="1"/>
      <c r="DQE276" s="1"/>
      <c r="DQF276" s="1"/>
      <c r="DQG276" s="1"/>
      <c r="DQH276" s="1"/>
      <c r="DQI276" s="1"/>
      <c r="DQJ276" s="1"/>
      <c r="DQK276" s="1"/>
      <c r="DQL276" s="1"/>
      <c r="DQM276" s="1"/>
      <c r="DQN276" s="1"/>
      <c r="DQO276" s="1"/>
      <c r="DQP276" s="1"/>
      <c r="DQQ276" s="1"/>
      <c r="DQR276" s="1"/>
      <c r="DQS276" s="1"/>
      <c r="DQT276" s="1"/>
      <c r="DQU276" s="1"/>
      <c r="DQV276" s="1"/>
      <c r="DQW276" s="1"/>
      <c r="DQX276" s="1"/>
      <c r="DQY276" s="1"/>
      <c r="DQZ276" s="1"/>
      <c r="DRA276" s="1"/>
      <c r="DRB276" s="1"/>
      <c r="DRC276" s="1"/>
      <c r="DRD276" s="1"/>
      <c r="DRE276" s="1"/>
      <c r="DRF276" s="1"/>
      <c r="DRG276" s="1"/>
      <c r="DRH276" s="1"/>
      <c r="DRI276" s="1"/>
      <c r="DRJ276" s="1"/>
      <c r="DRK276" s="1"/>
      <c r="DRL276" s="1"/>
      <c r="DRM276" s="1"/>
      <c r="DRN276" s="1"/>
      <c r="DRO276" s="1"/>
      <c r="DRP276" s="1"/>
      <c r="DRQ276" s="1"/>
      <c r="DRR276" s="1"/>
      <c r="DRS276" s="1"/>
      <c r="DRT276" s="1"/>
      <c r="DRU276" s="1"/>
      <c r="DRV276" s="1"/>
      <c r="DRW276" s="1"/>
      <c r="DRX276" s="1"/>
      <c r="DRY276" s="1"/>
      <c r="DRZ276" s="1"/>
      <c r="DSA276" s="1"/>
      <c r="DSB276" s="1"/>
      <c r="DSC276" s="1"/>
      <c r="DSD276" s="1"/>
      <c r="DSE276" s="1"/>
      <c r="DSF276" s="1"/>
      <c r="DSG276" s="1"/>
      <c r="DSH276" s="1"/>
      <c r="DSI276" s="1"/>
      <c r="DSJ276" s="1"/>
      <c r="DSK276" s="1"/>
      <c r="DSL276" s="1"/>
      <c r="DSM276" s="1"/>
      <c r="DSN276" s="1"/>
      <c r="DSO276" s="1"/>
      <c r="DSP276" s="1"/>
      <c r="DSQ276" s="1"/>
      <c r="DSR276" s="1"/>
      <c r="DSS276" s="1"/>
      <c r="DST276" s="1"/>
      <c r="DSU276" s="1"/>
      <c r="DSV276" s="1"/>
      <c r="DSW276" s="1"/>
      <c r="DSX276" s="1"/>
      <c r="DSY276" s="1"/>
      <c r="DSZ276" s="1"/>
      <c r="DTA276" s="1"/>
      <c r="DTB276" s="1"/>
      <c r="DTC276" s="1"/>
      <c r="DTD276" s="1"/>
      <c r="DTE276" s="1"/>
      <c r="DTF276" s="1"/>
      <c r="DTG276" s="1"/>
      <c r="DTH276" s="1"/>
      <c r="DTI276" s="1"/>
      <c r="DTJ276" s="1"/>
      <c r="DTK276" s="1"/>
      <c r="DTL276" s="1"/>
      <c r="DTM276" s="1"/>
      <c r="DTN276" s="1"/>
      <c r="DTO276" s="1"/>
      <c r="DTP276" s="1"/>
      <c r="DTQ276" s="1"/>
      <c r="DTR276" s="1"/>
      <c r="DTS276" s="1"/>
      <c r="DTT276" s="1"/>
      <c r="DTU276" s="1"/>
      <c r="DTV276" s="1"/>
      <c r="DTW276" s="1"/>
      <c r="DTX276" s="1"/>
      <c r="DTY276" s="1"/>
      <c r="DTZ276" s="1"/>
      <c r="DUA276" s="1"/>
      <c r="DUB276" s="1"/>
      <c r="DUC276" s="1"/>
      <c r="DUD276" s="1"/>
      <c r="DUE276" s="1"/>
      <c r="DUF276" s="1"/>
      <c r="DUG276" s="1"/>
      <c r="DUH276" s="1"/>
      <c r="DUI276" s="1"/>
      <c r="DUJ276" s="1"/>
      <c r="DUK276" s="1"/>
      <c r="DUL276" s="1"/>
      <c r="DUM276" s="1"/>
      <c r="DUN276" s="1"/>
      <c r="DUO276" s="1"/>
      <c r="DUP276" s="1"/>
      <c r="DUQ276" s="1"/>
      <c r="DUR276" s="1"/>
      <c r="DUS276" s="1"/>
      <c r="DUT276" s="1"/>
      <c r="DUU276" s="1"/>
      <c r="DUV276" s="1"/>
      <c r="DUW276" s="1"/>
      <c r="DUX276" s="1"/>
      <c r="DUY276" s="1"/>
      <c r="DUZ276" s="1"/>
      <c r="DVA276" s="1"/>
      <c r="DVB276" s="1"/>
      <c r="DVC276" s="1"/>
      <c r="DVD276" s="1"/>
      <c r="DVE276" s="1"/>
      <c r="DVF276" s="1"/>
      <c r="DVG276" s="1"/>
      <c r="DVH276" s="1"/>
      <c r="DVI276" s="1"/>
      <c r="DVJ276" s="1"/>
      <c r="DVK276" s="1"/>
      <c r="DVL276" s="1"/>
      <c r="DVM276" s="1"/>
      <c r="DVN276" s="1"/>
      <c r="DVO276" s="1"/>
      <c r="DVP276" s="1"/>
      <c r="DVQ276" s="1"/>
      <c r="DVR276" s="1"/>
      <c r="DVS276" s="1"/>
      <c r="DVT276" s="1"/>
      <c r="DVU276" s="1"/>
      <c r="DVV276" s="1"/>
      <c r="DVW276" s="1"/>
      <c r="DVX276" s="1"/>
      <c r="DVY276" s="1"/>
      <c r="DVZ276" s="1"/>
      <c r="DWA276" s="1"/>
      <c r="DWB276" s="1"/>
      <c r="DWC276" s="1"/>
      <c r="DWD276" s="1"/>
      <c r="DWE276" s="1"/>
      <c r="DWF276" s="1"/>
      <c r="DWG276" s="1"/>
      <c r="DWH276" s="1"/>
      <c r="DWI276" s="1"/>
      <c r="DWJ276" s="1"/>
      <c r="DWK276" s="1"/>
      <c r="DWL276" s="1"/>
      <c r="DWM276" s="1"/>
      <c r="DWN276" s="1"/>
      <c r="DWO276" s="1"/>
      <c r="DWP276" s="1"/>
      <c r="DWQ276" s="1"/>
      <c r="DWR276" s="1"/>
      <c r="DWS276" s="1"/>
      <c r="DWT276" s="1"/>
      <c r="DWU276" s="1"/>
      <c r="DWV276" s="1"/>
      <c r="DWW276" s="1"/>
      <c r="DWX276" s="1"/>
      <c r="DWY276" s="1"/>
      <c r="DWZ276" s="1"/>
      <c r="DXA276" s="1"/>
      <c r="DXB276" s="1"/>
      <c r="DXC276" s="1"/>
      <c r="DXD276" s="1"/>
      <c r="DXE276" s="1"/>
      <c r="DXF276" s="1"/>
      <c r="DXG276" s="1"/>
      <c r="DXH276" s="1"/>
      <c r="DXI276" s="1"/>
      <c r="DXJ276" s="1"/>
      <c r="DXK276" s="1"/>
      <c r="DXL276" s="1"/>
      <c r="DXM276" s="1"/>
      <c r="DXN276" s="1"/>
      <c r="DXO276" s="1"/>
      <c r="DXP276" s="1"/>
      <c r="DXQ276" s="1"/>
      <c r="DXR276" s="1"/>
      <c r="DXS276" s="1"/>
      <c r="DXT276" s="1"/>
      <c r="DXU276" s="1"/>
      <c r="DXV276" s="1"/>
      <c r="DXW276" s="1"/>
      <c r="DXX276" s="1"/>
      <c r="DXY276" s="1"/>
      <c r="DXZ276" s="1"/>
      <c r="DYA276" s="1"/>
      <c r="DYB276" s="1"/>
      <c r="DYC276" s="1"/>
      <c r="DYD276" s="1"/>
      <c r="DYE276" s="1"/>
      <c r="DYF276" s="1"/>
      <c r="DYG276" s="1"/>
      <c r="DYH276" s="1"/>
      <c r="DYI276" s="1"/>
      <c r="DYJ276" s="1"/>
      <c r="DYK276" s="1"/>
      <c r="DYL276" s="1"/>
      <c r="DYM276" s="1"/>
      <c r="DYN276" s="1"/>
      <c r="DYO276" s="1"/>
      <c r="DYP276" s="1"/>
      <c r="DYQ276" s="1"/>
      <c r="DYR276" s="1"/>
      <c r="DYS276" s="1"/>
      <c r="DYT276" s="1"/>
      <c r="DYU276" s="1"/>
      <c r="DYV276" s="1"/>
      <c r="DYW276" s="1"/>
      <c r="DYX276" s="1"/>
      <c r="DYY276" s="1"/>
      <c r="DYZ276" s="1"/>
      <c r="DZA276" s="1"/>
      <c r="DZB276" s="1"/>
      <c r="DZC276" s="1"/>
      <c r="DZD276" s="1"/>
      <c r="DZE276" s="1"/>
      <c r="DZF276" s="1"/>
      <c r="DZG276" s="1"/>
      <c r="DZH276" s="1"/>
      <c r="DZI276" s="1"/>
      <c r="DZJ276" s="1"/>
      <c r="DZK276" s="1"/>
      <c r="DZL276" s="1"/>
      <c r="DZM276" s="1"/>
      <c r="DZN276" s="1"/>
      <c r="DZO276" s="1"/>
      <c r="DZP276" s="1"/>
      <c r="DZQ276" s="1"/>
      <c r="DZR276" s="1"/>
      <c r="DZS276" s="1"/>
      <c r="DZT276" s="1"/>
      <c r="DZU276" s="1"/>
      <c r="DZV276" s="1"/>
      <c r="DZW276" s="1"/>
      <c r="DZX276" s="1"/>
      <c r="DZY276" s="1"/>
      <c r="DZZ276" s="1"/>
      <c r="EAA276" s="1"/>
      <c r="EAB276" s="1"/>
      <c r="EAC276" s="1"/>
      <c r="EAD276" s="1"/>
      <c r="EAE276" s="1"/>
      <c r="EAF276" s="1"/>
      <c r="EAG276" s="1"/>
      <c r="EAH276" s="1"/>
      <c r="EAI276" s="1"/>
      <c r="EAJ276" s="1"/>
      <c r="EAK276" s="1"/>
      <c r="EAL276" s="1"/>
      <c r="EAM276" s="1"/>
      <c r="EAN276" s="1"/>
      <c r="EAO276" s="1"/>
      <c r="EAP276" s="1"/>
      <c r="EAQ276" s="1"/>
      <c r="EAR276" s="1"/>
      <c r="EAS276" s="1"/>
      <c r="EAT276" s="1"/>
      <c r="EAU276" s="1"/>
      <c r="EAV276" s="1"/>
      <c r="EAW276" s="1"/>
      <c r="EAX276" s="1"/>
      <c r="EAY276" s="1"/>
      <c r="EAZ276" s="1"/>
      <c r="EBA276" s="1"/>
      <c r="EBB276" s="1"/>
      <c r="EBC276" s="1"/>
      <c r="EBD276" s="1"/>
      <c r="EBE276" s="1"/>
      <c r="EBF276" s="1"/>
      <c r="EBG276" s="1"/>
      <c r="EBH276" s="1"/>
      <c r="EBI276" s="1"/>
      <c r="EBJ276" s="1"/>
      <c r="EBK276" s="1"/>
      <c r="EBL276" s="1"/>
      <c r="EBM276" s="1"/>
      <c r="EBN276" s="1"/>
      <c r="EBO276" s="1"/>
      <c r="EBP276" s="1"/>
      <c r="EBQ276" s="1"/>
      <c r="EBR276" s="1"/>
      <c r="EBS276" s="1"/>
      <c r="EBT276" s="1"/>
      <c r="EBU276" s="1"/>
      <c r="EBV276" s="1"/>
      <c r="EBW276" s="1"/>
      <c r="EBX276" s="1"/>
      <c r="EBY276" s="1"/>
      <c r="EBZ276" s="1"/>
      <c r="ECA276" s="1"/>
      <c r="ECB276" s="1"/>
      <c r="ECC276" s="1"/>
      <c r="ECD276" s="1"/>
      <c r="ECE276" s="1"/>
      <c r="ECF276" s="1"/>
      <c r="ECG276" s="1"/>
      <c r="ECH276" s="1"/>
      <c r="ECI276" s="1"/>
      <c r="ECJ276" s="1"/>
      <c r="ECK276" s="1"/>
      <c r="ECL276" s="1"/>
      <c r="ECM276" s="1"/>
      <c r="ECN276" s="1"/>
      <c r="ECO276" s="1"/>
      <c r="ECP276" s="1"/>
      <c r="ECQ276" s="1"/>
      <c r="ECR276" s="1"/>
      <c r="ECS276" s="1"/>
      <c r="ECT276" s="1"/>
      <c r="ECU276" s="1"/>
      <c r="ECV276" s="1"/>
      <c r="ECW276" s="1"/>
      <c r="ECX276" s="1"/>
      <c r="ECY276" s="1"/>
      <c r="ECZ276" s="1"/>
      <c r="EDA276" s="1"/>
      <c r="EDB276" s="1"/>
      <c r="EDC276" s="1"/>
      <c r="EDD276" s="1"/>
      <c r="EDE276" s="1"/>
      <c r="EDF276" s="1"/>
      <c r="EDG276" s="1"/>
      <c r="EDH276" s="1"/>
      <c r="EDI276" s="1"/>
      <c r="EDJ276" s="1"/>
      <c r="EDK276" s="1"/>
      <c r="EDL276" s="1"/>
      <c r="EDM276" s="1"/>
      <c r="EDN276" s="1"/>
      <c r="EDO276" s="1"/>
      <c r="EDP276" s="1"/>
      <c r="EDQ276" s="1"/>
      <c r="EDR276" s="1"/>
      <c r="EDS276" s="1"/>
      <c r="EDT276" s="1"/>
      <c r="EDU276" s="1"/>
      <c r="EDV276" s="1"/>
      <c r="EDW276" s="1"/>
      <c r="EDX276" s="1"/>
      <c r="EDY276" s="1"/>
      <c r="EDZ276" s="1"/>
      <c r="EEA276" s="1"/>
      <c r="EEB276" s="1"/>
      <c r="EEC276" s="1"/>
      <c r="EED276" s="1"/>
      <c r="EEE276" s="1"/>
      <c r="EEF276" s="1"/>
      <c r="EEG276" s="1"/>
      <c r="EEH276" s="1"/>
      <c r="EEI276" s="1"/>
      <c r="EEJ276" s="1"/>
      <c r="EEK276" s="1"/>
      <c r="EEL276" s="1"/>
      <c r="EEM276" s="1"/>
      <c r="EEN276" s="1"/>
      <c r="EEO276" s="1"/>
      <c r="EEP276" s="1"/>
      <c r="EEQ276" s="1"/>
      <c r="EER276" s="1"/>
      <c r="EES276" s="1"/>
      <c r="EET276" s="1"/>
      <c r="EEU276" s="1"/>
      <c r="EEV276" s="1"/>
      <c r="EEW276" s="1"/>
      <c r="EEX276" s="1"/>
      <c r="EEY276" s="1"/>
      <c r="EEZ276" s="1"/>
      <c r="EFA276" s="1"/>
      <c r="EFB276" s="1"/>
      <c r="EFC276" s="1"/>
      <c r="EFD276" s="1"/>
      <c r="EFE276" s="1"/>
      <c r="EFF276" s="1"/>
      <c r="EFG276" s="1"/>
      <c r="EFH276" s="1"/>
      <c r="EFI276" s="1"/>
      <c r="EFJ276" s="1"/>
      <c r="EFK276" s="1"/>
      <c r="EFL276" s="1"/>
      <c r="EFM276" s="1"/>
      <c r="EFN276" s="1"/>
      <c r="EFO276" s="1"/>
      <c r="EFP276" s="1"/>
      <c r="EFQ276" s="1"/>
      <c r="EFR276" s="1"/>
      <c r="EFS276" s="1"/>
      <c r="EFT276" s="1"/>
      <c r="EFU276" s="1"/>
      <c r="EFV276" s="1"/>
      <c r="EFW276" s="1"/>
      <c r="EFX276" s="1"/>
      <c r="EFY276" s="1"/>
      <c r="EFZ276" s="1"/>
      <c r="EGA276" s="1"/>
      <c r="EGB276" s="1"/>
      <c r="EGC276" s="1"/>
      <c r="EGD276" s="1"/>
      <c r="EGE276" s="1"/>
      <c r="EGF276" s="1"/>
      <c r="EGG276" s="1"/>
      <c r="EGH276" s="1"/>
      <c r="EGI276" s="1"/>
      <c r="EGJ276" s="1"/>
      <c r="EGK276" s="1"/>
      <c r="EGL276" s="1"/>
      <c r="EGM276" s="1"/>
      <c r="EGN276" s="1"/>
      <c r="EGO276" s="1"/>
      <c r="EGP276" s="1"/>
      <c r="EGQ276" s="1"/>
      <c r="EGR276" s="1"/>
      <c r="EGS276" s="1"/>
      <c r="EGT276" s="1"/>
      <c r="EGU276" s="1"/>
      <c r="EGV276" s="1"/>
      <c r="EGW276" s="1"/>
      <c r="EGX276" s="1"/>
      <c r="EGY276" s="1"/>
      <c r="EGZ276" s="1"/>
      <c r="EHA276" s="1"/>
      <c r="EHB276" s="1"/>
      <c r="EHC276" s="1"/>
      <c r="EHD276" s="1"/>
      <c r="EHE276" s="1"/>
      <c r="EHF276" s="1"/>
      <c r="EHG276" s="1"/>
      <c r="EHH276" s="1"/>
      <c r="EHI276" s="1"/>
      <c r="EHJ276" s="1"/>
      <c r="EHK276" s="1"/>
      <c r="EHL276" s="1"/>
      <c r="EHM276" s="1"/>
      <c r="EHN276" s="1"/>
      <c r="EHO276" s="1"/>
      <c r="EHP276" s="1"/>
      <c r="EHQ276" s="1"/>
      <c r="EHR276" s="1"/>
      <c r="EHS276" s="1"/>
      <c r="EHT276" s="1"/>
      <c r="EHU276" s="1"/>
      <c r="EHV276" s="1"/>
      <c r="EHW276" s="1"/>
      <c r="EHX276" s="1"/>
      <c r="EHY276" s="1"/>
      <c r="EHZ276" s="1"/>
      <c r="EIA276" s="1"/>
      <c r="EIB276" s="1"/>
      <c r="EIC276" s="1"/>
      <c r="EID276" s="1"/>
      <c r="EIE276" s="1"/>
      <c r="EIF276" s="1"/>
      <c r="EIG276" s="1"/>
      <c r="EIH276" s="1"/>
      <c r="EII276" s="1"/>
      <c r="EIJ276" s="1"/>
      <c r="EIK276" s="1"/>
      <c r="EIL276" s="1"/>
      <c r="EIM276" s="1"/>
      <c r="EIN276" s="1"/>
      <c r="EIO276" s="1"/>
      <c r="EIP276" s="1"/>
      <c r="EIQ276" s="1"/>
      <c r="EIR276" s="1"/>
      <c r="EIS276" s="1"/>
      <c r="EIT276" s="1"/>
      <c r="EIU276" s="1"/>
      <c r="EIV276" s="1"/>
      <c r="EIW276" s="1"/>
      <c r="EIX276" s="1"/>
      <c r="EIY276" s="1"/>
      <c r="EIZ276" s="1"/>
      <c r="EJA276" s="1"/>
      <c r="EJB276" s="1"/>
      <c r="EJC276" s="1"/>
      <c r="EJD276" s="1"/>
      <c r="EJE276" s="1"/>
      <c r="EJF276" s="1"/>
      <c r="EJG276" s="1"/>
      <c r="EJH276" s="1"/>
      <c r="EJI276" s="1"/>
      <c r="EJJ276" s="1"/>
      <c r="EJK276" s="1"/>
      <c r="EJL276" s="1"/>
      <c r="EJM276" s="1"/>
      <c r="EJN276" s="1"/>
      <c r="EJO276" s="1"/>
      <c r="EJP276" s="1"/>
      <c r="EJQ276" s="1"/>
      <c r="EJR276" s="1"/>
      <c r="EJS276" s="1"/>
      <c r="EJT276" s="1"/>
      <c r="EJU276" s="1"/>
      <c r="EJV276" s="1"/>
      <c r="EJW276" s="1"/>
      <c r="EJX276" s="1"/>
      <c r="EJY276" s="1"/>
      <c r="EJZ276" s="1"/>
      <c r="EKA276" s="1"/>
      <c r="EKB276" s="1"/>
      <c r="EKC276" s="1"/>
      <c r="EKD276" s="1"/>
      <c r="EKE276" s="1"/>
      <c r="EKF276" s="1"/>
      <c r="EKG276" s="1"/>
      <c r="EKH276" s="1"/>
      <c r="EKI276" s="1"/>
      <c r="EKJ276" s="1"/>
      <c r="EKK276" s="1"/>
      <c r="EKL276" s="1"/>
      <c r="EKM276" s="1"/>
      <c r="EKN276" s="1"/>
      <c r="EKO276" s="1"/>
      <c r="EKP276" s="1"/>
      <c r="EKQ276" s="1"/>
      <c r="EKR276" s="1"/>
      <c r="EKS276" s="1"/>
      <c r="EKT276" s="1"/>
      <c r="EKU276" s="1"/>
      <c r="EKV276" s="1"/>
      <c r="EKW276" s="1"/>
      <c r="EKX276" s="1"/>
      <c r="EKY276" s="1"/>
      <c r="EKZ276" s="1"/>
      <c r="ELA276" s="1"/>
      <c r="ELB276" s="1"/>
      <c r="ELC276" s="1"/>
      <c r="ELD276" s="1"/>
      <c r="ELE276" s="1"/>
      <c r="ELF276" s="1"/>
      <c r="ELG276" s="1"/>
      <c r="ELH276" s="1"/>
      <c r="ELI276" s="1"/>
      <c r="ELJ276" s="1"/>
      <c r="ELK276" s="1"/>
      <c r="ELL276" s="1"/>
      <c r="ELM276" s="1"/>
      <c r="ELN276" s="1"/>
      <c r="ELO276" s="1"/>
      <c r="ELP276" s="1"/>
      <c r="ELQ276" s="1"/>
      <c r="ELR276" s="1"/>
      <c r="ELS276" s="1"/>
      <c r="ELT276" s="1"/>
      <c r="ELU276" s="1"/>
      <c r="ELV276" s="1"/>
      <c r="ELW276" s="1"/>
      <c r="ELX276" s="1"/>
      <c r="ELY276" s="1"/>
      <c r="ELZ276" s="1"/>
      <c r="EMA276" s="1"/>
      <c r="EMB276" s="1"/>
      <c r="EMC276" s="1"/>
      <c r="EMD276" s="1"/>
      <c r="EME276" s="1"/>
      <c r="EMF276" s="1"/>
      <c r="EMG276" s="1"/>
      <c r="EMH276" s="1"/>
      <c r="EMI276" s="1"/>
      <c r="EMJ276" s="1"/>
      <c r="EMK276" s="1"/>
      <c r="EML276" s="1"/>
      <c r="EMM276" s="1"/>
      <c r="EMN276" s="1"/>
      <c r="EMO276" s="1"/>
      <c r="EMP276" s="1"/>
      <c r="EMQ276" s="1"/>
      <c r="EMR276" s="1"/>
      <c r="EMS276" s="1"/>
      <c r="EMT276" s="1"/>
      <c r="EMU276" s="1"/>
      <c r="EMV276" s="1"/>
      <c r="EMW276" s="1"/>
      <c r="EMX276" s="1"/>
      <c r="EMY276" s="1"/>
      <c r="EMZ276" s="1"/>
      <c r="ENA276" s="1"/>
      <c r="ENB276" s="1"/>
      <c r="ENC276" s="1"/>
      <c r="END276" s="1"/>
      <c r="ENE276" s="1"/>
      <c r="ENF276" s="1"/>
      <c r="ENG276" s="1"/>
      <c r="ENH276" s="1"/>
      <c r="ENI276" s="1"/>
      <c r="ENJ276" s="1"/>
      <c r="ENK276" s="1"/>
      <c r="ENL276" s="1"/>
      <c r="ENM276" s="1"/>
      <c r="ENN276" s="1"/>
      <c r="ENO276" s="1"/>
      <c r="ENP276" s="1"/>
      <c r="ENQ276" s="1"/>
      <c r="ENR276" s="1"/>
      <c r="ENS276" s="1"/>
      <c r="ENT276" s="1"/>
      <c r="ENU276" s="1"/>
      <c r="ENV276" s="1"/>
      <c r="ENW276" s="1"/>
      <c r="ENX276" s="1"/>
      <c r="ENY276" s="1"/>
      <c r="ENZ276" s="1"/>
      <c r="EOA276" s="1"/>
      <c r="EOB276" s="1"/>
      <c r="EOC276" s="1"/>
      <c r="EOD276" s="1"/>
      <c r="EOE276" s="1"/>
      <c r="EOF276" s="1"/>
      <c r="EOG276" s="1"/>
      <c r="EOH276" s="1"/>
      <c r="EOI276" s="1"/>
      <c r="EOJ276" s="1"/>
      <c r="EOK276" s="1"/>
      <c r="EOL276" s="1"/>
      <c r="EOM276" s="1"/>
      <c r="EON276" s="1"/>
      <c r="EOO276" s="1"/>
      <c r="EOP276" s="1"/>
      <c r="EOQ276" s="1"/>
      <c r="EOR276" s="1"/>
      <c r="EOS276" s="1"/>
      <c r="EOT276" s="1"/>
      <c r="EOU276" s="1"/>
      <c r="EOV276" s="1"/>
      <c r="EOW276" s="1"/>
      <c r="EOX276" s="1"/>
      <c r="EOY276" s="1"/>
      <c r="EOZ276" s="1"/>
      <c r="EPA276" s="1"/>
      <c r="EPB276" s="1"/>
      <c r="EPC276" s="1"/>
      <c r="EPD276" s="1"/>
      <c r="EPE276" s="1"/>
      <c r="EPF276" s="1"/>
      <c r="EPG276" s="1"/>
      <c r="EPH276" s="1"/>
      <c r="EPI276" s="1"/>
      <c r="EPJ276" s="1"/>
      <c r="EPK276" s="1"/>
      <c r="EPL276" s="1"/>
      <c r="EPM276" s="1"/>
      <c r="EPN276" s="1"/>
      <c r="EPO276" s="1"/>
      <c r="EPP276" s="1"/>
      <c r="EPQ276" s="1"/>
      <c r="EPR276" s="1"/>
      <c r="EPS276" s="1"/>
      <c r="EPT276" s="1"/>
      <c r="EPU276" s="1"/>
      <c r="EPV276" s="1"/>
      <c r="EPW276" s="1"/>
      <c r="EPX276" s="1"/>
      <c r="EPY276" s="1"/>
      <c r="EPZ276" s="1"/>
      <c r="EQA276" s="1"/>
      <c r="EQB276" s="1"/>
      <c r="EQC276" s="1"/>
      <c r="EQD276" s="1"/>
      <c r="EQE276" s="1"/>
      <c r="EQF276" s="1"/>
      <c r="EQG276" s="1"/>
      <c r="EQH276" s="1"/>
      <c r="EQI276" s="1"/>
      <c r="EQJ276" s="1"/>
      <c r="EQK276" s="1"/>
      <c r="EQL276" s="1"/>
      <c r="EQM276" s="1"/>
      <c r="EQN276" s="1"/>
      <c r="EQO276" s="1"/>
      <c r="EQP276" s="1"/>
      <c r="EQQ276" s="1"/>
      <c r="EQR276" s="1"/>
      <c r="EQS276" s="1"/>
      <c r="EQT276" s="1"/>
      <c r="EQU276" s="1"/>
      <c r="EQV276" s="1"/>
      <c r="EQW276" s="1"/>
      <c r="EQX276" s="1"/>
      <c r="EQY276" s="1"/>
      <c r="EQZ276" s="1"/>
      <c r="ERA276" s="1"/>
      <c r="ERB276" s="1"/>
      <c r="ERC276" s="1"/>
      <c r="ERD276" s="1"/>
      <c r="ERE276" s="1"/>
      <c r="ERF276" s="1"/>
      <c r="ERG276" s="1"/>
      <c r="ERH276" s="1"/>
      <c r="ERI276" s="1"/>
      <c r="ERJ276" s="1"/>
      <c r="ERK276" s="1"/>
      <c r="ERL276" s="1"/>
      <c r="ERM276" s="1"/>
      <c r="ERN276" s="1"/>
      <c r="ERO276" s="1"/>
      <c r="ERP276" s="1"/>
      <c r="ERQ276" s="1"/>
      <c r="ERR276" s="1"/>
      <c r="ERS276" s="1"/>
      <c r="ERT276" s="1"/>
      <c r="ERU276" s="1"/>
      <c r="ERV276" s="1"/>
      <c r="ERW276" s="1"/>
      <c r="ERX276" s="1"/>
      <c r="ERY276" s="1"/>
      <c r="ERZ276" s="1"/>
      <c r="ESA276" s="1"/>
      <c r="ESB276" s="1"/>
      <c r="ESC276" s="1"/>
      <c r="ESD276" s="1"/>
      <c r="ESE276" s="1"/>
      <c r="ESF276" s="1"/>
      <c r="ESG276" s="1"/>
      <c r="ESH276" s="1"/>
      <c r="ESI276" s="1"/>
      <c r="ESJ276" s="1"/>
      <c r="ESK276" s="1"/>
      <c r="ESL276" s="1"/>
      <c r="ESM276" s="1"/>
      <c r="ESN276" s="1"/>
      <c r="ESO276" s="1"/>
      <c r="ESP276" s="1"/>
      <c r="ESQ276" s="1"/>
      <c r="ESR276" s="1"/>
      <c r="ESS276" s="1"/>
      <c r="EST276" s="1"/>
      <c r="ESU276" s="1"/>
      <c r="ESV276" s="1"/>
      <c r="ESW276" s="1"/>
      <c r="ESX276" s="1"/>
      <c r="ESY276" s="1"/>
      <c r="ESZ276" s="1"/>
      <c r="ETA276" s="1"/>
      <c r="ETB276" s="1"/>
      <c r="ETC276" s="1"/>
      <c r="ETD276" s="1"/>
      <c r="ETE276" s="1"/>
      <c r="ETF276" s="1"/>
      <c r="ETG276" s="1"/>
      <c r="ETH276" s="1"/>
      <c r="ETI276" s="1"/>
      <c r="ETJ276" s="1"/>
      <c r="ETK276" s="1"/>
      <c r="ETL276" s="1"/>
      <c r="ETM276" s="1"/>
      <c r="ETN276" s="1"/>
      <c r="ETO276" s="1"/>
      <c r="ETP276" s="1"/>
      <c r="ETQ276" s="1"/>
      <c r="ETR276" s="1"/>
      <c r="ETS276" s="1"/>
      <c r="ETT276" s="1"/>
      <c r="ETU276" s="1"/>
      <c r="ETV276" s="1"/>
      <c r="ETW276" s="1"/>
      <c r="ETX276" s="1"/>
      <c r="ETY276" s="1"/>
      <c r="ETZ276" s="1"/>
      <c r="EUA276" s="1"/>
      <c r="EUB276" s="1"/>
      <c r="EUC276" s="1"/>
      <c r="EUD276" s="1"/>
      <c r="EUE276" s="1"/>
      <c r="EUF276" s="1"/>
      <c r="EUG276" s="1"/>
      <c r="EUH276" s="1"/>
      <c r="EUI276" s="1"/>
      <c r="EUJ276" s="1"/>
      <c r="EUK276" s="1"/>
      <c r="EUL276" s="1"/>
      <c r="EUM276" s="1"/>
      <c r="EUN276" s="1"/>
      <c r="EUO276" s="1"/>
      <c r="EUP276" s="1"/>
      <c r="EUQ276" s="1"/>
      <c r="EUR276" s="1"/>
      <c r="EUS276" s="1"/>
      <c r="EUT276" s="1"/>
      <c r="EUU276" s="1"/>
      <c r="EUV276" s="1"/>
      <c r="EUW276" s="1"/>
      <c r="EUX276" s="1"/>
      <c r="EUY276" s="1"/>
      <c r="EUZ276" s="1"/>
      <c r="EVA276" s="1"/>
      <c r="EVB276" s="1"/>
      <c r="EVC276" s="1"/>
      <c r="EVD276" s="1"/>
      <c r="EVE276" s="1"/>
      <c r="EVF276" s="1"/>
      <c r="EVG276" s="1"/>
      <c r="EVH276" s="1"/>
      <c r="EVI276" s="1"/>
      <c r="EVJ276" s="1"/>
      <c r="EVK276" s="1"/>
      <c r="EVL276" s="1"/>
      <c r="EVM276" s="1"/>
      <c r="EVN276" s="1"/>
      <c r="EVO276" s="1"/>
      <c r="EVP276" s="1"/>
      <c r="EVQ276" s="1"/>
      <c r="EVR276" s="1"/>
      <c r="EVS276" s="1"/>
      <c r="EVT276" s="1"/>
      <c r="EVU276" s="1"/>
      <c r="EVV276" s="1"/>
      <c r="EVW276" s="1"/>
      <c r="EVX276" s="1"/>
      <c r="EVY276" s="1"/>
      <c r="EVZ276" s="1"/>
      <c r="EWA276" s="1"/>
      <c r="EWB276" s="1"/>
      <c r="EWC276" s="1"/>
      <c r="EWD276" s="1"/>
      <c r="EWE276" s="1"/>
      <c r="EWF276" s="1"/>
      <c r="EWG276" s="1"/>
      <c r="EWH276" s="1"/>
      <c r="EWI276" s="1"/>
      <c r="EWJ276" s="1"/>
      <c r="EWK276" s="1"/>
      <c r="EWL276" s="1"/>
      <c r="EWM276" s="1"/>
      <c r="EWN276" s="1"/>
      <c r="EWO276" s="1"/>
      <c r="EWP276" s="1"/>
      <c r="EWQ276" s="1"/>
      <c r="EWR276" s="1"/>
      <c r="EWS276" s="1"/>
      <c r="EWT276" s="1"/>
      <c r="EWU276" s="1"/>
      <c r="EWV276" s="1"/>
      <c r="EWW276" s="1"/>
      <c r="EWX276" s="1"/>
      <c r="EWY276" s="1"/>
      <c r="EWZ276" s="1"/>
      <c r="EXA276" s="1"/>
      <c r="EXB276" s="1"/>
      <c r="EXC276" s="1"/>
      <c r="EXD276" s="1"/>
      <c r="EXE276" s="1"/>
      <c r="EXF276" s="1"/>
      <c r="EXG276" s="1"/>
      <c r="EXH276" s="1"/>
      <c r="EXI276" s="1"/>
      <c r="EXJ276" s="1"/>
      <c r="EXK276" s="1"/>
      <c r="EXL276" s="1"/>
      <c r="EXM276" s="1"/>
      <c r="EXN276" s="1"/>
      <c r="EXO276" s="1"/>
      <c r="EXP276" s="1"/>
      <c r="EXQ276" s="1"/>
      <c r="EXR276" s="1"/>
      <c r="EXS276" s="1"/>
      <c r="EXT276" s="1"/>
      <c r="EXU276" s="1"/>
      <c r="EXV276" s="1"/>
      <c r="EXW276" s="1"/>
      <c r="EXX276" s="1"/>
      <c r="EXY276" s="1"/>
      <c r="EXZ276" s="1"/>
      <c r="EYA276" s="1"/>
      <c r="EYB276" s="1"/>
      <c r="EYC276" s="1"/>
      <c r="EYD276" s="1"/>
      <c r="EYE276" s="1"/>
      <c r="EYF276" s="1"/>
      <c r="EYG276" s="1"/>
      <c r="EYH276" s="1"/>
      <c r="EYI276" s="1"/>
      <c r="EYJ276" s="1"/>
      <c r="EYK276" s="1"/>
      <c r="EYL276" s="1"/>
      <c r="EYM276" s="1"/>
      <c r="EYN276" s="1"/>
      <c r="EYO276" s="1"/>
      <c r="EYP276" s="1"/>
      <c r="EYQ276" s="1"/>
      <c r="EYR276" s="1"/>
      <c r="EYS276" s="1"/>
      <c r="EYT276" s="1"/>
      <c r="EYU276" s="1"/>
      <c r="EYV276" s="1"/>
      <c r="EYW276" s="1"/>
      <c r="EYX276" s="1"/>
      <c r="EYY276" s="1"/>
      <c r="EYZ276" s="1"/>
      <c r="EZA276" s="1"/>
      <c r="EZB276" s="1"/>
      <c r="EZC276" s="1"/>
      <c r="EZD276" s="1"/>
      <c r="EZE276" s="1"/>
      <c r="EZF276" s="1"/>
      <c r="EZG276" s="1"/>
      <c r="EZH276" s="1"/>
      <c r="EZI276" s="1"/>
      <c r="EZJ276" s="1"/>
      <c r="EZK276" s="1"/>
      <c r="EZL276" s="1"/>
      <c r="EZM276" s="1"/>
      <c r="EZN276" s="1"/>
      <c r="EZO276" s="1"/>
      <c r="EZP276" s="1"/>
      <c r="EZQ276" s="1"/>
      <c r="EZR276" s="1"/>
      <c r="EZS276" s="1"/>
      <c r="EZT276" s="1"/>
      <c r="EZU276" s="1"/>
      <c r="EZV276" s="1"/>
      <c r="EZW276" s="1"/>
      <c r="EZX276" s="1"/>
      <c r="EZY276" s="1"/>
      <c r="EZZ276" s="1"/>
      <c r="FAA276" s="1"/>
      <c r="FAB276" s="1"/>
      <c r="FAC276" s="1"/>
      <c r="FAD276" s="1"/>
      <c r="FAE276" s="1"/>
      <c r="FAF276" s="1"/>
      <c r="FAG276" s="1"/>
      <c r="FAH276" s="1"/>
      <c r="FAI276" s="1"/>
      <c r="FAJ276" s="1"/>
      <c r="FAK276" s="1"/>
      <c r="FAL276" s="1"/>
      <c r="FAM276" s="1"/>
      <c r="FAN276" s="1"/>
      <c r="FAO276" s="1"/>
      <c r="FAP276" s="1"/>
      <c r="FAQ276" s="1"/>
      <c r="FAR276" s="1"/>
      <c r="FAS276" s="1"/>
      <c r="FAT276" s="1"/>
      <c r="FAU276" s="1"/>
      <c r="FAV276" s="1"/>
      <c r="FAW276" s="1"/>
      <c r="FAX276" s="1"/>
      <c r="FAY276" s="1"/>
      <c r="FAZ276" s="1"/>
      <c r="FBA276" s="1"/>
      <c r="FBB276" s="1"/>
      <c r="FBC276" s="1"/>
      <c r="FBD276" s="1"/>
      <c r="FBE276" s="1"/>
      <c r="FBF276" s="1"/>
      <c r="FBG276" s="1"/>
      <c r="FBH276" s="1"/>
      <c r="FBI276" s="1"/>
      <c r="FBJ276" s="1"/>
      <c r="FBK276" s="1"/>
      <c r="FBL276" s="1"/>
      <c r="FBM276" s="1"/>
      <c r="FBN276" s="1"/>
      <c r="FBO276" s="1"/>
      <c r="FBP276" s="1"/>
      <c r="FBQ276" s="1"/>
      <c r="FBR276" s="1"/>
      <c r="FBS276" s="1"/>
      <c r="FBT276" s="1"/>
      <c r="FBU276" s="1"/>
      <c r="FBV276" s="1"/>
      <c r="FBW276" s="1"/>
      <c r="FBX276" s="1"/>
      <c r="FBY276" s="1"/>
      <c r="FBZ276" s="1"/>
      <c r="FCA276" s="1"/>
      <c r="FCB276" s="1"/>
      <c r="FCC276" s="1"/>
      <c r="FCD276" s="1"/>
      <c r="FCE276" s="1"/>
      <c r="FCF276" s="1"/>
      <c r="FCG276" s="1"/>
      <c r="FCH276" s="1"/>
      <c r="FCI276" s="1"/>
      <c r="FCJ276" s="1"/>
      <c r="FCK276" s="1"/>
      <c r="FCL276" s="1"/>
      <c r="FCM276" s="1"/>
      <c r="FCN276" s="1"/>
      <c r="FCO276" s="1"/>
      <c r="FCP276" s="1"/>
      <c r="FCQ276" s="1"/>
      <c r="FCR276" s="1"/>
      <c r="FCS276" s="1"/>
      <c r="FCT276" s="1"/>
      <c r="FCU276" s="1"/>
      <c r="FCV276" s="1"/>
      <c r="FCW276" s="1"/>
      <c r="FCX276" s="1"/>
      <c r="FCY276" s="1"/>
      <c r="FCZ276" s="1"/>
      <c r="FDA276" s="1"/>
      <c r="FDB276" s="1"/>
      <c r="FDC276" s="1"/>
      <c r="FDD276" s="1"/>
      <c r="FDE276" s="1"/>
      <c r="FDF276" s="1"/>
      <c r="FDG276" s="1"/>
      <c r="FDH276" s="1"/>
      <c r="FDI276" s="1"/>
      <c r="FDJ276" s="1"/>
      <c r="FDK276" s="1"/>
      <c r="FDL276" s="1"/>
      <c r="FDM276" s="1"/>
      <c r="FDN276" s="1"/>
      <c r="FDO276" s="1"/>
      <c r="FDP276" s="1"/>
      <c r="FDQ276" s="1"/>
      <c r="FDR276" s="1"/>
      <c r="FDS276" s="1"/>
      <c r="FDT276" s="1"/>
      <c r="FDU276" s="1"/>
      <c r="FDV276" s="1"/>
      <c r="FDW276" s="1"/>
      <c r="FDX276" s="1"/>
      <c r="FDY276" s="1"/>
      <c r="FDZ276" s="1"/>
      <c r="FEA276" s="1"/>
      <c r="FEB276" s="1"/>
      <c r="FEC276" s="1"/>
      <c r="FED276" s="1"/>
      <c r="FEE276" s="1"/>
      <c r="FEF276" s="1"/>
      <c r="FEG276" s="1"/>
      <c r="FEH276" s="1"/>
      <c r="FEI276" s="1"/>
      <c r="FEJ276" s="1"/>
      <c r="FEK276" s="1"/>
      <c r="FEL276" s="1"/>
      <c r="FEM276" s="1"/>
      <c r="FEN276" s="1"/>
      <c r="FEO276" s="1"/>
      <c r="FEP276" s="1"/>
      <c r="FEQ276" s="1"/>
      <c r="FER276" s="1"/>
      <c r="FES276" s="1"/>
      <c r="FET276" s="1"/>
      <c r="FEU276" s="1"/>
      <c r="FEV276" s="1"/>
      <c r="FEW276" s="1"/>
      <c r="FEX276" s="1"/>
      <c r="FEY276" s="1"/>
      <c r="FEZ276" s="1"/>
      <c r="FFA276" s="1"/>
      <c r="FFB276" s="1"/>
      <c r="FFC276" s="1"/>
      <c r="FFD276" s="1"/>
      <c r="FFE276" s="1"/>
      <c r="FFF276" s="1"/>
      <c r="FFG276" s="1"/>
      <c r="FFH276" s="1"/>
      <c r="FFI276" s="1"/>
      <c r="FFJ276" s="1"/>
      <c r="FFK276" s="1"/>
      <c r="FFL276" s="1"/>
      <c r="FFM276" s="1"/>
      <c r="FFN276" s="1"/>
      <c r="FFO276" s="1"/>
      <c r="FFP276" s="1"/>
      <c r="FFQ276" s="1"/>
      <c r="FFR276" s="1"/>
      <c r="FFS276" s="1"/>
      <c r="FFT276" s="1"/>
      <c r="FFU276" s="1"/>
      <c r="FFV276" s="1"/>
      <c r="FFW276" s="1"/>
      <c r="FFX276" s="1"/>
      <c r="FFY276" s="1"/>
      <c r="FFZ276" s="1"/>
      <c r="FGA276" s="1"/>
      <c r="FGB276" s="1"/>
      <c r="FGC276" s="1"/>
      <c r="FGD276" s="1"/>
      <c r="FGE276" s="1"/>
      <c r="FGF276" s="1"/>
      <c r="FGG276" s="1"/>
      <c r="FGH276" s="1"/>
      <c r="FGI276" s="1"/>
      <c r="FGJ276" s="1"/>
      <c r="FGK276" s="1"/>
      <c r="FGL276" s="1"/>
      <c r="FGM276" s="1"/>
      <c r="FGN276" s="1"/>
      <c r="FGO276" s="1"/>
      <c r="FGP276" s="1"/>
      <c r="FGQ276" s="1"/>
      <c r="FGR276" s="1"/>
      <c r="FGS276" s="1"/>
      <c r="FGT276" s="1"/>
      <c r="FGU276" s="1"/>
      <c r="FGV276" s="1"/>
      <c r="FGW276" s="1"/>
      <c r="FGX276" s="1"/>
      <c r="FGY276" s="1"/>
      <c r="FGZ276" s="1"/>
      <c r="FHA276" s="1"/>
      <c r="FHB276" s="1"/>
      <c r="FHC276" s="1"/>
      <c r="FHD276" s="1"/>
      <c r="FHE276" s="1"/>
      <c r="FHF276" s="1"/>
      <c r="FHG276" s="1"/>
      <c r="FHH276" s="1"/>
      <c r="FHI276" s="1"/>
      <c r="FHJ276" s="1"/>
      <c r="FHK276" s="1"/>
      <c r="FHL276" s="1"/>
      <c r="FHM276" s="1"/>
      <c r="FHN276" s="1"/>
      <c r="FHO276" s="1"/>
      <c r="FHP276" s="1"/>
      <c r="FHQ276" s="1"/>
      <c r="FHR276" s="1"/>
      <c r="FHS276" s="1"/>
      <c r="FHT276" s="1"/>
      <c r="FHU276" s="1"/>
      <c r="FHV276" s="1"/>
      <c r="FHW276" s="1"/>
      <c r="FHX276" s="1"/>
      <c r="FHY276" s="1"/>
      <c r="FHZ276" s="1"/>
      <c r="FIA276" s="1"/>
      <c r="FIB276" s="1"/>
      <c r="FIC276" s="1"/>
      <c r="FID276" s="1"/>
      <c r="FIE276" s="1"/>
      <c r="FIF276" s="1"/>
      <c r="FIG276" s="1"/>
      <c r="FIH276" s="1"/>
      <c r="FII276" s="1"/>
      <c r="FIJ276" s="1"/>
      <c r="FIK276" s="1"/>
      <c r="FIL276" s="1"/>
      <c r="FIM276" s="1"/>
      <c r="FIN276" s="1"/>
      <c r="FIO276" s="1"/>
      <c r="FIP276" s="1"/>
      <c r="FIQ276" s="1"/>
      <c r="FIR276" s="1"/>
      <c r="FIS276" s="1"/>
      <c r="FIT276" s="1"/>
      <c r="FIU276" s="1"/>
      <c r="FIV276" s="1"/>
      <c r="FIW276" s="1"/>
      <c r="FIX276" s="1"/>
      <c r="FIY276" s="1"/>
      <c r="FIZ276" s="1"/>
      <c r="FJA276" s="1"/>
      <c r="FJB276" s="1"/>
      <c r="FJC276" s="1"/>
      <c r="FJD276" s="1"/>
      <c r="FJE276" s="1"/>
      <c r="FJF276" s="1"/>
      <c r="FJG276" s="1"/>
      <c r="FJH276" s="1"/>
      <c r="FJI276" s="1"/>
      <c r="FJJ276" s="1"/>
      <c r="FJK276" s="1"/>
      <c r="FJL276" s="1"/>
      <c r="FJM276" s="1"/>
      <c r="FJN276" s="1"/>
      <c r="FJO276" s="1"/>
      <c r="FJP276" s="1"/>
      <c r="FJQ276" s="1"/>
      <c r="FJR276" s="1"/>
      <c r="FJS276" s="1"/>
      <c r="FJT276" s="1"/>
      <c r="FJU276" s="1"/>
      <c r="FJV276" s="1"/>
      <c r="FJW276" s="1"/>
      <c r="FJX276" s="1"/>
      <c r="FJY276" s="1"/>
      <c r="FJZ276" s="1"/>
      <c r="FKA276" s="1"/>
      <c r="FKB276" s="1"/>
      <c r="FKC276" s="1"/>
      <c r="FKD276" s="1"/>
      <c r="FKE276" s="1"/>
      <c r="FKF276" s="1"/>
      <c r="FKG276" s="1"/>
      <c r="FKH276" s="1"/>
      <c r="FKI276" s="1"/>
      <c r="FKJ276" s="1"/>
      <c r="FKK276" s="1"/>
      <c r="FKL276" s="1"/>
      <c r="FKM276" s="1"/>
      <c r="FKN276" s="1"/>
      <c r="FKO276" s="1"/>
      <c r="FKP276" s="1"/>
      <c r="FKQ276" s="1"/>
      <c r="FKR276" s="1"/>
      <c r="FKS276" s="1"/>
      <c r="FKT276" s="1"/>
      <c r="FKU276" s="1"/>
      <c r="FKV276" s="1"/>
      <c r="FKW276" s="1"/>
      <c r="FKX276" s="1"/>
      <c r="FKY276" s="1"/>
      <c r="FKZ276" s="1"/>
      <c r="FLA276" s="1"/>
      <c r="FLB276" s="1"/>
      <c r="FLC276" s="1"/>
      <c r="FLD276" s="1"/>
      <c r="FLE276" s="1"/>
      <c r="FLF276" s="1"/>
      <c r="FLG276" s="1"/>
      <c r="FLH276" s="1"/>
      <c r="FLI276" s="1"/>
      <c r="FLJ276" s="1"/>
      <c r="FLK276" s="1"/>
      <c r="FLL276" s="1"/>
      <c r="FLM276" s="1"/>
      <c r="FLN276" s="1"/>
      <c r="FLO276" s="1"/>
      <c r="FLP276" s="1"/>
      <c r="FLQ276" s="1"/>
      <c r="FLR276" s="1"/>
      <c r="FLS276" s="1"/>
      <c r="FLT276" s="1"/>
      <c r="FLU276" s="1"/>
      <c r="FLV276" s="1"/>
      <c r="FLW276" s="1"/>
      <c r="FLX276" s="1"/>
      <c r="FLY276" s="1"/>
      <c r="FLZ276" s="1"/>
      <c r="FMA276" s="1"/>
      <c r="FMB276" s="1"/>
      <c r="FMC276" s="1"/>
      <c r="FMD276" s="1"/>
      <c r="FME276" s="1"/>
      <c r="FMF276" s="1"/>
      <c r="FMG276" s="1"/>
      <c r="FMH276" s="1"/>
      <c r="FMI276" s="1"/>
      <c r="FMJ276" s="1"/>
      <c r="FMK276" s="1"/>
      <c r="FML276" s="1"/>
      <c r="FMM276" s="1"/>
      <c r="FMN276" s="1"/>
      <c r="FMO276" s="1"/>
      <c r="FMP276" s="1"/>
      <c r="FMQ276" s="1"/>
      <c r="FMR276" s="1"/>
      <c r="FMS276" s="1"/>
      <c r="FMT276" s="1"/>
      <c r="FMU276" s="1"/>
      <c r="FMV276" s="1"/>
      <c r="FMW276" s="1"/>
      <c r="FMX276" s="1"/>
      <c r="FMY276" s="1"/>
      <c r="FMZ276" s="1"/>
      <c r="FNA276" s="1"/>
      <c r="FNB276" s="1"/>
      <c r="FNC276" s="1"/>
      <c r="FND276" s="1"/>
      <c r="FNE276" s="1"/>
      <c r="FNF276" s="1"/>
      <c r="FNG276" s="1"/>
      <c r="FNH276" s="1"/>
      <c r="FNI276" s="1"/>
      <c r="FNJ276" s="1"/>
      <c r="FNK276" s="1"/>
      <c r="FNL276" s="1"/>
      <c r="FNM276" s="1"/>
      <c r="FNN276" s="1"/>
      <c r="FNO276" s="1"/>
      <c r="FNP276" s="1"/>
      <c r="FNQ276" s="1"/>
      <c r="FNR276" s="1"/>
      <c r="FNS276" s="1"/>
      <c r="FNT276" s="1"/>
      <c r="FNU276" s="1"/>
      <c r="FNV276" s="1"/>
      <c r="FNW276" s="1"/>
      <c r="FNX276" s="1"/>
      <c r="FNY276" s="1"/>
      <c r="FNZ276" s="1"/>
      <c r="FOA276" s="1"/>
      <c r="FOB276" s="1"/>
      <c r="FOC276" s="1"/>
      <c r="FOD276" s="1"/>
      <c r="FOE276" s="1"/>
      <c r="FOF276" s="1"/>
      <c r="FOG276" s="1"/>
      <c r="FOH276" s="1"/>
      <c r="FOI276" s="1"/>
      <c r="FOJ276" s="1"/>
      <c r="FOK276" s="1"/>
      <c r="FOL276" s="1"/>
      <c r="FOM276" s="1"/>
      <c r="FON276" s="1"/>
      <c r="FOO276" s="1"/>
      <c r="FOP276" s="1"/>
      <c r="FOQ276" s="1"/>
      <c r="FOR276" s="1"/>
      <c r="FOS276" s="1"/>
      <c r="FOT276" s="1"/>
      <c r="FOU276" s="1"/>
      <c r="FOV276" s="1"/>
      <c r="FOW276" s="1"/>
      <c r="FOX276" s="1"/>
      <c r="FOY276" s="1"/>
      <c r="FOZ276" s="1"/>
      <c r="FPA276" s="1"/>
      <c r="FPB276" s="1"/>
      <c r="FPC276" s="1"/>
      <c r="FPD276" s="1"/>
      <c r="FPE276" s="1"/>
      <c r="FPF276" s="1"/>
      <c r="FPG276" s="1"/>
      <c r="FPH276" s="1"/>
      <c r="FPI276" s="1"/>
      <c r="FPJ276" s="1"/>
      <c r="FPK276" s="1"/>
      <c r="FPL276" s="1"/>
      <c r="FPM276" s="1"/>
      <c r="FPN276" s="1"/>
      <c r="FPO276" s="1"/>
      <c r="FPP276" s="1"/>
      <c r="FPQ276" s="1"/>
      <c r="FPR276" s="1"/>
      <c r="FPS276" s="1"/>
      <c r="FPT276" s="1"/>
      <c r="FPU276" s="1"/>
      <c r="FPV276" s="1"/>
      <c r="FPW276" s="1"/>
      <c r="FPX276" s="1"/>
      <c r="FPY276" s="1"/>
      <c r="FPZ276" s="1"/>
      <c r="FQA276" s="1"/>
      <c r="FQB276" s="1"/>
      <c r="FQC276" s="1"/>
      <c r="FQD276" s="1"/>
      <c r="FQE276" s="1"/>
      <c r="FQF276" s="1"/>
      <c r="FQG276" s="1"/>
      <c r="FQH276" s="1"/>
      <c r="FQI276" s="1"/>
      <c r="FQJ276" s="1"/>
      <c r="FQK276" s="1"/>
      <c r="FQL276" s="1"/>
      <c r="FQM276" s="1"/>
      <c r="FQN276" s="1"/>
      <c r="FQO276" s="1"/>
      <c r="FQP276" s="1"/>
      <c r="FQQ276" s="1"/>
      <c r="FQR276" s="1"/>
      <c r="FQS276" s="1"/>
      <c r="FQT276" s="1"/>
      <c r="FQU276" s="1"/>
      <c r="FQV276" s="1"/>
      <c r="FQW276" s="1"/>
      <c r="FQX276" s="1"/>
      <c r="FQY276" s="1"/>
      <c r="FQZ276" s="1"/>
      <c r="FRA276" s="1"/>
      <c r="FRB276" s="1"/>
      <c r="FRC276" s="1"/>
      <c r="FRD276" s="1"/>
      <c r="FRE276" s="1"/>
      <c r="FRF276" s="1"/>
      <c r="FRG276" s="1"/>
      <c r="FRH276" s="1"/>
      <c r="FRI276" s="1"/>
      <c r="FRJ276" s="1"/>
      <c r="FRK276" s="1"/>
      <c r="FRL276" s="1"/>
      <c r="FRM276" s="1"/>
      <c r="FRN276" s="1"/>
      <c r="FRO276" s="1"/>
      <c r="FRP276" s="1"/>
      <c r="FRQ276" s="1"/>
      <c r="FRR276" s="1"/>
      <c r="FRS276" s="1"/>
      <c r="FRT276" s="1"/>
      <c r="FRU276" s="1"/>
      <c r="FRV276" s="1"/>
      <c r="FRW276" s="1"/>
      <c r="FRX276" s="1"/>
      <c r="FRY276" s="1"/>
      <c r="FRZ276" s="1"/>
      <c r="FSA276" s="1"/>
      <c r="FSB276" s="1"/>
      <c r="FSC276" s="1"/>
      <c r="FSD276" s="1"/>
      <c r="FSE276" s="1"/>
      <c r="FSF276" s="1"/>
      <c r="FSG276" s="1"/>
      <c r="FSH276" s="1"/>
      <c r="FSI276" s="1"/>
      <c r="FSJ276" s="1"/>
      <c r="FSK276" s="1"/>
      <c r="FSL276" s="1"/>
      <c r="FSM276" s="1"/>
      <c r="FSN276" s="1"/>
      <c r="FSO276" s="1"/>
      <c r="FSP276" s="1"/>
      <c r="FSQ276" s="1"/>
      <c r="FSR276" s="1"/>
      <c r="FSS276" s="1"/>
      <c r="FST276" s="1"/>
      <c r="FSU276" s="1"/>
      <c r="FSV276" s="1"/>
      <c r="FSW276" s="1"/>
      <c r="FSX276" s="1"/>
      <c r="FSY276" s="1"/>
      <c r="FSZ276" s="1"/>
      <c r="FTA276" s="1"/>
      <c r="FTB276" s="1"/>
      <c r="FTC276" s="1"/>
      <c r="FTD276" s="1"/>
      <c r="FTE276" s="1"/>
      <c r="FTF276" s="1"/>
      <c r="FTG276" s="1"/>
      <c r="FTH276" s="1"/>
      <c r="FTI276" s="1"/>
      <c r="FTJ276" s="1"/>
      <c r="FTK276" s="1"/>
      <c r="FTL276" s="1"/>
      <c r="FTM276" s="1"/>
      <c r="FTN276" s="1"/>
      <c r="FTO276" s="1"/>
      <c r="FTP276" s="1"/>
      <c r="FTQ276" s="1"/>
      <c r="FTR276" s="1"/>
      <c r="FTS276" s="1"/>
      <c r="FTT276" s="1"/>
      <c r="FTU276" s="1"/>
      <c r="FTV276" s="1"/>
      <c r="FTW276" s="1"/>
      <c r="FTX276" s="1"/>
      <c r="FTY276" s="1"/>
      <c r="FTZ276" s="1"/>
      <c r="FUA276" s="1"/>
      <c r="FUB276" s="1"/>
      <c r="FUC276" s="1"/>
      <c r="FUD276" s="1"/>
      <c r="FUE276" s="1"/>
      <c r="FUF276" s="1"/>
      <c r="FUG276" s="1"/>
      <c r="FUH276" s="1"/>
      <c r="FUI276" s="1"/>
      <c r="FUJ276" s="1"/>
      <c r="FUK276" s="1"/>
      <c r="FUL276" s="1"/>
      <c r="FUM276" s="1"/>
      <c r="FUN276" s="1"/>
      <c r="FUO276" s="1"/>
      <c r="FUP276" s="1"/>
      <c r="FUQ276" s="1"/>
      <c r="FUR276" s="1"/>
      <c r="FUS276" s="1"/>
      <c r="FUT276" s="1"/>
      <c r="FUU276" s="1"/>
      <c r="FUV276" s="1"/>
      <c r="FUW276" s="1"/>
      <c r="FUX276" s="1"/>
      <c r="FUY276" s="1"/>
      <c r="FUZ276" s="1"/>
      <c r="FVA276" s="1"/>
      <c r="FVB276" s="1"/>
      <c r="FVC276" s="1"/>
      <c r="FVD276" s="1"/>
      <c r="FVE276" s="1"/>
      <c r="FVF276" s="1"/>
      <c r="FVG276" s="1"/>
      <c r="FVH276" s="1"/>
      <c r="FVI276" s="1"/>
      <c r="FVJ276" s="1"/>
      <c r="FVK276" s="1"/>
      <c r="FVL276" s="1"/>
      <c r="FVM276" s="1"/>
      <c r="FVN276" s="1"/>
      <c r="FVO276" s="1"/>
      <c r="FVP276" s="1"/>
      <c r="FVQ276" s="1"/>
      <c r="FVR276" s="1"/>
      <c r="FVS276" s="1"/>
      <c r="FVT276" s="1"/>
      <c r="FVU276" s="1"/>
      <c r="FVV276" s="1"/>
      <c r="FVW276" s="1"/>
      <c r="FVX276" s="1"/>
      <c r="FVY276" s="1"/>
      <c r="FVZ276" s="1"/>
      <c r="FWA276" s="1"/>
      <c r="FWB276" s="1"/>
      <c r="FWC276" s="1"/>
      <c r="FWD276" s="1"/>
      <c r="FWE276" s="1"/>
      <c r="FWF276" s="1"/>
      <c r="FWG276" s="1"/>
      <c r="FWH276" s="1"/>
      <c r="FWI276" s="1"/>
      <c r="FWJ276" s="1"/>
      <c r="FWK276" s="1"/>
      <c r="FWL276" s="1"/>
      <c r="FWM276" s="1"/>
      <c r="FWN276" s="1"/>
      <c r="FWO276" s="1"/>
      <c r="FWP276" s="1"/>
      <c r="FWQ276" s="1"/>
      <c r="FWR276" s="1"/>
      <c r="FWS276" s="1"/>
      <c r="FWT276" s="1"/>
      <c r="FWU276" s="1"/>
      <c r="FWV276" s="1"/>
      <c r="FWW276" s="1"/>
      <c r="FWX276" s="1"/>
      <c r="FWY276" s="1"/>
      <c r="FWZ276" s="1"/>
      <c r="FXA276" s="1"/>
      <c r="FXB276" s="1"/>
      <c r="FXC276" s="1"/>
      <c r="FXD276" s="1"/>
      <c r="FXE276" s="1"/>
      <c r="FXF276" s="1"/>
      <c r="FXG276" s="1"/>
      <c r="FXH276" s="1"/>
      <c r="FXI276" s="1"/>
      <c r="FXJ276" s="1"/>
      <c r="FXK276" s="1"/>
      <c r="FXL276" s="1"/>
      <c r="FXM276" s="1"/>
      <c r="FXN276" s="1"/>
      <c r="FXO276" s="1"/>
      <c r="FXP276" s="1"/>
      <c r="FXQ276" s="1"/>
      <c r="FXR276" s="1"/>
      <c r="FXS276" s="1"/>
      <c r="FXT276" s="1"/>
      <c r="FXU276" s="1"/>
      <c r="FXV276" s="1"/>
      <c r="FXW276" s="1"/>
      <c r="FXX276" s="1"/>
      <c r="FXY276" s="1"/>
      <c r="FXZ276" s="1"/>
      <c r="FYA276" s="1"/>
      <c r="FYB276" s="1"/>
      <c r="FYC276" s="1"/>
      <c r="FYD276" s="1"/>
      <c r="FYE276" s="1"/>
      <c r="FYF276" s="1"/>
      <c r="FYG276" s="1"/>
      <c r="FYH276" s="1"/>
      <c r="FYI276" s="1"/>
      <c r="FYJ276" s="1"/>
      <c r="FYK276" s="1"/>
      <c r="FYL276" s="1"/>
      <c r="FYM276" s="1"/>
      <c r="FYN276" s="1"/>
      <c r="FYO276" s="1"/>
      <c r="FYP276" s="1"/>
      <c r="FYQ276" s="1"/>
      <c r="FYR276" s="1"/>
      <c r="FYS276" s="1"/>
      <c r="FYT276" s="1"/>
      <c r="FYU276" s="1"/>
      <c r="FYV276" s="1"/>
      <c r="FYW276" s="1"/>
      <c r="FYX276" s="1"/>
      <c r="FYY276" s="1"/>
      <c r="FYZ276" s="1"/>
      <c r="FZA276" s="1"/>
      <c r="FZB276" s="1"/>
      <c r="FZC276" s="1"/>
      <c r="FZD276" s="1"/>
      <c r="FZE276" s="1"/>
      <c r="FZF276" s="1"/>
      <c r="FZG276" s="1"/>
      <c r="FZH276" s="1"/>
      <c r="FZI276" s="1"/>
      <c r="FZJ276" s="1"/>
      <c r="FZK276" s="1"/>
      <c r="FZL276" s="1"/>
      <c r="FZM276" s="1"/>
      <c r="FZN276" s="1"/>
      <c r="FZO276" s="1"/>
      <c r="FZP276" s="1"/>
      <c r="FZQ276" s="1"/>
      <c r="FZR276" s="1"/>
      <c r="FZS276" s="1"/>
      <c r="FZT276" s="1"/>
      <c r="FZU276" s="1"/>
      <c r="FZV276" s="1"/>
      <c r="FZW276" s="1"/>
      <c r="FZX276" s="1"/>
      <c r="FZY276" s="1"/>
      <c r="FZZ276" s="1"/>
      <c r="GAA276" s="1"/>
      <c r="GAB276" s="1"/>
      <c r="GAC276" s="1"/>
      <c r="GAD276" s="1"/>
      <c r="GAE276" s="1"/>
      <c r="GAF276" s="1"/>
      <c r="GAG276" s="1"/>
      <c r="GAH276" s="1"/>
      <c r="GAI276" s="1"/>
      <c r="GAJ276" s="1"/>
      <c r="GAK276" s="1"/>
      <c r="GAL276" s="1"/>
      <c r="GAM276" s="1"/>
      <c r="GAN276" s="1"/>
      <c r="GAO276" s="1"/>
      <c r="GAP276" s="1"/>
      <c r="GAQ276" s="1"/>
      <c r="GAR276" s="1"/>
      <c r="GAS276" s="1"/>
      <c r="GAT276" s="1"/>
      <c r="GAU276" s="1"/>
      <c r="GAV276" s="1"/>
      <c r="GAW276" s="1"/>
      <c r="GAX276" s="1"/>
      <c r="GAY276" s="1"/>
      <c r="GAZ276" s="1"/>
      <c r="GBA276" s="1"/>
      <c r="GBB276" s="1"/>
      <c r="GBC276" s="1"/>
      <c r="GBD276" s="1"/>
      <c r="GBE276" s="1"/>
      <c r="GBF276" s="1"/>
      <c r="GBG276" s="1"/>
      <c r="GBH276" s="1"/>
      <c r="GBI276" s="1"/>
      <c r="GBJ276" s="1"/>
      <c r="GBK276" s="1"/>
      <c r="GBL276" s="1"/>
      <c r="GBM276" s="1"/>
      <c r="GBN276" s="1"/>
      <c r="GBO276" s="1"/>
      <c r="GBP276" s="1"/>
      <c r="GBQ276" s="1"/>
      <c r="GBR276" s="1"/>
      <c r="GBS276" s="1"/>
      <c r="GBT276" s="1"/>
      <c r="GBU276" s="1"/>
      <c r="GBV276" s="1"/>
      <c r="GBW276" s="1"/>
      <c r="GBX276" s="1"/>
      <c r="GBY276" s="1"/>
      <c r="GBZ276" s="1"/>
      <c r="GCA276" s="1"/>
      <c r="GCB276" s="1"/>
      <c r="GCC276" s="1"/>
      <c r="GCD276" s="1"/>
      <c r="GCE276" s="1"/>
      <c r="GCF276" s="1"/>
      <c r="GCG276" s="1"/>
      <c r="GCH276" s="1"/>
      <c r="GCI276" s="1"/>
      <c r="GCJ276" s="1"/>
      <c r="GCK276" s="1"/>
      <c r="GCL276" s="1"/>
      <c r="GCM276" s="1"/>
      <c r="GCN276" s="1"/>
      <c r="GCO276" s="1"/>
      <c r="GCP276" s="1"/>
      <c r="GCQ276" s="1"/>
      <c r="GCR276" s="1"/>
      <c r="GCS276" s="1"/>
      <c r="GCT276" s="1"/>
      <c r="GCU276" s="1"/>
      <c r="GCV276" s="1"/>
      <c r="GCW276" s="1"/>
      <c r="GCX276" s="1"/>
      <c r="GCY276" s="1"/>
      <c r="GCZ276" s="1"/>
      <c r="GDA276" s="1"/>
      <c r="GDB276" s="1"/>
      <c r="GDC276" s="1"/>
      <c r="GDD276" s="1"/>
      <c r="GDE276" s="1"/>
      <c r="GDF276" s="1"/>
      <c r="GDG276" s="1"/>
      <c r="GDH276" s="1"/>
      <c r="GDI276" s="1"/>
      <c r="GDJ276" s="1"/>
      <c r="GDK276" s="1"/>
      <c r="GDL276" s="1"/>
      <c r="GDM276" s="1"/>
      <c r="GDN276" s="1"/>
      <c r="GDO276" s="1"/>
      <c r="GDP276" s="1"/>
      <c r="GDQ276" s="1"/>
      <c r="GDR276" s="1"/>
      <c r="GDS276" s="1"/>
      <c r="GDT276" s="1"/>
      <c r="GDU276" s="1"/>
      <c r="GDV276" s="1"/>
      <c r="GDW276" s="1"/>
      <c r="GDX276" s="1"/>
      <c r="GDY276" s="1"/>
      <c r="GDZ276" s="1"/>
      <c r="GEA276" s="1"/>
      <c r="GEB276" s="1"/>
      <c r="GEC276" s="1"/>
      <c r="GED276" s="1"/>
      <c r="GEE276" s="1"/>
      <c r="GEF276" s="1"/>
      <c r="GEG276" s="1"/>
      <c r="GEH276" s="1"/>
      <c r="GEI276" s="1"/>
      <c r="GEJ276" s="1"/>
      <c r="GEK276" s="1"/>
      <c r="GEL276" s="1"/>
      <c r="GEM276" s="1"/>
      <c r="GEN276" s="1"/>
      <c r="GEO276" s="1"/>
      <c r="GEP276" s="1"/>
      <c r="GEQ276" s="1"/>
      <c r="GER276" s="1"/>
      <c r="GES276" s="1"/>
      <c r="GET276" s="1"/>
      <c r="GEU276" s="1"/>
      <c r="GEV276" s="1"/>
      <c r="GEW276" s="1"/>
      <c r="GEX276" s="1"/>
      <c r="GEY276" s="1"/>
      <c r="GEZ276" s="1"/>
      <c r="GFA276" s="1"/>
      <c r="GFB276" s="1"/>
      <c r="GFC276" s="1"/>
      <c r="GFD276" s="1"/>
      <c r="GFE276" s="1"/>
      <c r="GFF276" s="1"/>
      <c r="GFG276" s="1"/>
      <c r="GFH276" s="1"/>
      <c r="GFI276" s="1"/>
      <c r="GFJ276" s="1"/>
      <c r="GFK276" s="1"/>
      <c r="GFL276" s="1"/>
      <c r="GFM276" s="1"/>
      <c r="GFN276" s="1"/>
      <c r="GFO276" s="1"/>
      <c r="GFP276" s="1"/>
      <c r="GFQ276" s="1"/>
      <c r="GFR276" s="1"/>
      <c r="GFS276" s="1"/>
      <c r="GFT276" s="1"/>
      <c r="GFU276" s="1"/>
      <c r="GFV276" s="1"/>
      <c r="GFW276" s="1"/>
      <c r="GFX276" s="1"/>
      <c r="GFY276" s="1"/>
      <c r="GFZ276" s="1"/>
      <c r="GGA276" s="1"/>
      <c r="GGB276" s="1"/>
      <c r="GGC276" s="1"/>
      <c r="GGD276" s="1"/>
      <c r="GGE276" s="1"/>
      <c r="GGF276" s="1"/>
      <c r="GGG276" s="1"/>
      <c r="GGH276" s="1"/>
      <c r="GGI276" s="1"/>
      <c r="GGJ276" s="1"/>
      <c r="GGK276" s="1"/>
      <c r="GGL276" s="1"/>
      <c r="GGM276" s="1"/>
      <c r="GGN276" s="1"/>
      <c r="GGO276" s="1"/>
      <c r="GGP276" s="1"/>
      <c r="GGQ276" s="1"/>
      <c r="GGR276" s="1"/>
      <c r="GGS276" s="1"/>
      <c r="GGT276" s="1"/>
      <c r="GGU276" s="1"/>
      <c r="GGV276" s="1"/>
      <c r="GGW276" s="1"/>
      <c r="GGX276" s="1"/>
      <c r="GGY276" s="1"/>
      <c r="GGZ276" s="1"/>
      <c r="GHA276" s="1"/>
      <c r="GHB276" s="1"/>
      <c r="GHC276" s="1"/>
      <c r="GHD276" s="1"/>
      <c r="GHE276" s="1"/>
      <c r="GHF276" s="1"/>
      <c r="GHG276" s="1"/>
      <c r="GHH276" s="1"/>
      <c r="GHI276" s="1"/>
      <c r="GHJ276" s="1"/>
      <c r="GHK276" s="1"/>
      <c r="GHL276" s="1"/>
      <c r="GHM276" s="1"/>
      <c r="GHN276" s="1"/>
      <c r="GHO276" s="1"/>
      <c r="GHP276" s="1"/>
      <c r="GHQ276" s="1"/>
      <c r="GHR276" s="1"/>
      <c r="GHS276" s="1"/>
      <c r="GHT276" s="1"/>
      <c r="GHU276" s="1"/>
      <c r="GHV276" s="1"/>
      <c r="GHW276" s="1"/>
      <c r="GHX276" s="1"/>
      <c r="GHY276" s="1"/>
      <c r="GHZ276" s="1"/>
      <c r="GIA276" s="1"/>
      <c r="GIB276" s="1"/>
      <c r="GIC276" s="1"/>
      <c r="GID276" s="1"/>
      <c r="GIE276" s="1"/>
      <c r="GIF276" s="1"/>
      <c r="GIG276" s="1"/>
      <c r="GIH276" s="1"/>
      <c r="GII276" s="1"/>
      <c r="GIJ276" s="1"/>
      <c r="GIK276" s="1"/>
      <c r="GIL276" s="1"/>
      <c r="GIM276" s="1"/>
      <c r="GIN276" s="1"/>
      <c r="GIO276" s="1"/>
      <c r="GIP276" s="1"/>
      <c r="GIQ276" s="1"/>
      <c r="GIR276" s="1"/>
      <c r="GIS276" s="1"/>
      <c r="GIT276" s="1"/>
      <c r="GIU276" s="1"/>
      <c r="GIV276" s="1"/>
      <c r="GIW276" s="1"/>
      <c r="GIX276" s="1"/>
      <c r="GIY276" s="1"/>
      <c r="GIZ276" s="1"/>
      <c r="GJA276" s="1"/>
      <c r="GJB276" s="1"/>
      <c r="GJC276" s="1"/>
      <c r="GJD276" s="1"/>
      <c r="GJE276" s="1"/>
      <c r="GJF276" s="1"/>
      <c r="GJG276" s="1"/>
      <c r="GJH276" s="1"/>
      <c r="GJI276" s="1"/>
      <c r="GJJ276" s="1"/>
      <c r="GJK276" s="1"/>
      <c r="GJL276" s="1"/>
      <c r="GJM276" s="1"/>
      <c r="GJN276" s="1"/>
      <c r="GJO276" s="1"/>
      <c r="GJP276" s="1"/>
      <c r="GJQ276" s="1"/>
      <c r="GJR276" s="1"/>
      <c r="GJS276" s="1"/>
      <c r="GJT276" s="1"/>
      <c r="GJU276" s="1"/>
      <c r="GJV276" s="1"/>
      <c r="GJW276" s="1"/>
      <c r="GJX276" s="1"/>
      <c r="GJY276" s="1"/>
      <c r="GJZ276" s="1"/>
      <c r="GKA276" s="1"/>
      <c r="GKB276" s="1"/>
      <c r="GKC276" s="1"/>
      <c r="GKD276" s="1"/>
      <c r="GKE276" s="1"/>
      <c r="GKF276" s="1"/>
      <c r="GKG276" s="1"/>
      <c r="GKH276" s="1"/>
      <c r="GKI276" s="1"/>
      <c r="GKJ276" s="1"/>
      <c r="GKK276" s="1"/>
      <c r="GKL276" s="1"/>
      <c r="GKM276" s="1"/>
      <c r="GKN276" s="1"/>
      <c r="GKO276" s="1"/>
      <c r="GKP276" s="1"/>
      <c r="GKQ276" s="1"/>
      <c r="GKR276" s="1"/>
      <c r="GKS276" s="1"/>
      <c r="GKT276" s="1"/>
      <c r="GKU276" s="1"/>
      <c r="GKV276" s="1"/>
      <c r="GKW276" s="1"/>
      <c r="GKX276" s="1"/>
      <c r="GKY276" s="1"/>
      <c r="GKZ276" s="1"/>
      <c r="GLA276" s="1"/>
      <c r="GLB276" s="1"/>
      <c r="GLC276" s="1"/>
      <c r="GLD276" s="1"/>
      <c r="GLE276" s="1"/>
      <c r="GLF276" s="1"/>
      <c r="GLG276" s="1"/>
      <c r="GLH276" s="1"/>
      <c r="GLI276" s="1"/>
      <c r="GLJ276" s="1"/>
      <c r="GLK276" s="1"/>
      <c r="GLL276" s="1"/>
      <c r="GLM276" s="1"/>
      <c r="GLN276" s="1"/>
      <c r="GLO276" s="1"/>
      <c r="GLP276" s="1"/>
      <c r="GLQ276" s="1"/>
      <c r="GLR276" s="1"/>
      <c r="GLS276" s="1"/>
      <c r="GLT276" s="1"/>
      <c r="GLU276" s="1"/>
      <c r="GLV276" s="1"/>
      <c r="GLW276" s="1"/>
      <c r="GLX276" s="1"/>
      <c r="GLY276" s="1"/>
      <c r="GLZ276" s="1"/>
      <c r="GMA276" s="1"/>
      <c r="GMB276" s="1"/>
      <c r="GMC276" s="1"/>
      <c r="GMD276" s="1"/>
      <c r="GME276" s="1"/>
      <c r="GMF276" s="1"/>
      <c r="GMG276" s="1"/>
      <c r="GMH276" s="1"/>
      <c r="GMI276" s="1"/>
      <c r="GMJ276" s="1"/>
      <c r="GMK276" s="1"/>
      <c r="GML276" s="1"/>
      <c r="GMM276" s="1"/>
      <c r="GMN276" s="1"/>
      <c r="GMO276" s="1"/>
      <c r="GMP276" s="1"/>
      <c r="GMQ276" s="1"/>
      <c r="GMR276" s="1"/>
      <c r="GMS276" s="1"/>
      <c r="GMT276" s="1"/>
      <c r="GMU276" s="1"/>
      <c r="GMV276" s="1"/>
      <c r="GMW276" s="1"/>
      <c r="GMX276" s="1"/>
      <c r="GMY276" s="1"/>
      <c r="GMZ276" s="1"/>
      <c r="GNA276" s="1"/>
      <c r="GNB276" s="1"/>
      <c r="GNC276" s="1"/>
      <c r="GND276" s="1"/>
      <c r="GNE276" s="1"/>
      <c r="GNF276" s="1"/>
      <c r="GNG276" s="1"/>
      <c r="GNH276" s="1"/>
      <c r="GNI276" s="1"/>
      <c r="GNJ276" s="1"/>
      <c r="GNK276" s="1"/>
      <c r="GNL276" s="1"/>
      <c r="GNM276" s="1"/>
      <c r="GNN276" s="1"/>
      <c r="GNO276" s="1"/>
      <c r="GNP276" s="1"/>
      <c r="GNQ276" s="1"/>
      <c r="GNR276" s="1"/>
      <c r="GNS276" s="1"/>
      <c r="GNT276" s="1"/>
      <c r="GNU276" s="1"/>
      <c r="GNV276" s="1"/>
      <c r="GNW276" s="1"/>
      <c r="GNX276" s="1"/>
      <c r="GNY276" s="1"/>
      <c r="GNZ276" s="1"/>
      <c r="GOA276" s="1"/>
      <c r="GOB276" s="1"/>
      <c r="GOC276" s="1"/>
      <c r="GOD276" s="1"/>
      <c r="GOE276" s="1"/>
      <c r="GOF276" s="1"/>
      <c r="GOG276" s="1"/>
      <c r="GOH276" s="1"/>
      <c r="GOI276" s="1"/>
      <c r="GOJ276" s="1"/>
      <c r="GOK276" s="1"/>
      <c r="GOL276" s="1"/>
      <c r="GOM276" s="1"/>
      <c r="GON276" s="1"/>
      <c r="GOO276" s="1"/>
      <c r="GOP276" s="1"/>
      <c r="GOQ276" s="1"/>
      <c r="GOR276" s="1"/>
      <c r="GOS276" s="1"/>
      <c r="GOT276" s="1"/>
      <c r="GOU276" s="1"/>
      <c r="GOV276" s="1"/>
      <c r="GOW276" s="1"/>
      <c r="GOX276" s="1"/>
      <c r="GOY276" s="1"/>
      <c r="GOZ276" s="1"/>
      <c r="GPA276" s="1"/>
      <c r="GPB276" s="1"/>
      <c r="GPC276" s="1"/>
      <c r="GPD276" s="1"/>
      <c r="GPE276" s="1"/>
      <c r="GPF276" s="1"/>
      <c r="GPG276" s="1"/>
      <c r="GPH276" s="1"/>
      <c r="GPI276" s="1"/>
      <c r="GPJ276" s="1"/>
      <c r="GPK276" s="1"/>
      <c r="GPL276" s="1"/>
      <c r="GPM276" s="1"/>
      <c r="GPN276" s="1"/>
      <c r="GPO276" s="1"/>
      <c r="GPP276" s="1"/>
      <c r="GPQ276" s="1"/>
      <c r="GPR276" s="1"/>
      <c r="GPS276" s="1"/>
      <c r="GPT276" s="1"/>
      <c r="GPU276" s="1"/>
      <c r="GPV276" s="1"/>
      <c r="GPW276" s="1"/>
      <c r="GPX276" s="1"/>
      <c r="GPY276" s="1"/>
      <c r="GPZ276" s="1"/>
      <c r="GQA276" s="1"/>
      <c r="GQB276" s="1"/>
      <c r="GQC276" s="1"/>
      <c r="GQD276" s="1"/>
      <c r="GQE276" s="1"/>
      <c r="GQF276" s="1"/>
      <c r="GQG276" s="1"/>
      <c r="GQH276" s="1"/>
      <c r="GQI276" s="1"/>
      <c r="GQJ276" s="1"/>
      <c r="GQK276" s="1"/>
      <c r="GQL276" s="1"/>
      <c r="GQM276" s="1"/>
      <c r="GQN276" s="1"/>
      <c r="GQO276" s="1"/>
      <c r="GQP276" s="1"/>
      <c r="GQQ276" s="1"/>
      <c r="GQR276" s="1"/>
      <c r="GQS276" s="1"/>
      <c r="GQT276" s="1"/>
      <c r="GQU276" s="1"/>
      <c r="GQV276" s="1"/>
      <c r="GQW276" s="1"/>
      <c r="GQX276" s="1"/>
      <c r="GQY276" s="1"/>
      <c r="GQZ276" s="1"/>
      <c r="GRA276" s="1"/>
      <c r="GRB276" s="1"/>
      <c r="GRC276" s="1"/>
      <c r="GRD276" s="1"/>
      <c r="GRE276" s="1"/>
      <c r="GRF276" s="1"/>
      <c r="GRG276" s="1"/>
      <c r="GRH276" s="1"/>
      <c r="GRI276" s="1"/>
      <c r="GRJ276" s="1"/>
      <c r="GRK276" s="1"/>
      <c r="GRL276" s="1"/>
      <c r="GRM276" s="1"/>
      <c r="GRN276" s="1"/>
      <c r="GRO276" s="1"/>
      <c r="GRP276" s="1"/>
      <c r="GRQ276" s="1"/>
      <c r="GRR276" s="1"/>
      <c r="GRS276" s="1"/>
      <c r="GRT276" s="1"/>
      <c r="GRU276" s="1"/>
      <c r="GRV276" s="1"/>
      <c r="GRW276" s="1"/>
      <c r="GRX276" s="1"/>
      <c r="GRY276" s="1"/>
      <c r="GRZ276" s="1"/>
      <c r="GSA276" s="1"/>
      <c r="GSB276" s="1"/>
      <c r="GSC276" s="1"/>
      <c r="GSD276" s="1"/>
      <c r="GSE276" s="1"/>
      <c r="GSF276" s="1"/>
      <c r="GSG276" s="1"/>
      <c r="GSH276" s="1"/>
      <c r="GSI276" s="1"/>
      <c r="GSJ276" s="1"/>
      <c r="GSK276" s="1"/>
      <c r="GSL276" s="1"/>
      <c r="GSM276" s="1"/>
      <c r="GSN276" s="1"/>
      <c r="GSO276" s="1"/>
      <c r="GSP276" s="1"/>
      <c r="GSQ276" s="1"/>
      <c r="GSR276" s="1"/>
      <c r="GSS276" s="1"/>
      <c r="GST276" s="1"/>
      <c r="GSU276" s="1"/>
      <c r="GSV276" s="1"/>
      <c r="GSW276" s="1"/>
      <c r="GSX276" s="1"/>
      <c r="GSY276" s="1"/>
      <c r="GSZ276" s="1"/>
      <c r="GTA276" s="1"/>
      <c r="GTB276" s="1"/>
      <c r="GTC276" s="1"/>
      <c r="GTD276" s="1"/>
      <c r="GTE276" s="1"/>
      <c r="GTF276" s="1"/>
      <c r="GTG276" s="1"/>
      <c r="GTH276" s="1"/>
      <c r="GTI276" s="1"/>
      <c r="GTJ276" s="1"/>
      <c r="GTK276" s="1"/>
      <c r="GTL276" s="1"/>
      <c r="GTM276" s="1"/>
      <c r="GTN276" s="1"/>
      <c r="GTO276" s="1"/>
      <c r="GTP276" s="1"/>
      <c r="GTQ276" s="1"/>
      <c r="GTR276" s="1"/>
      <c r="GTS276" s="1"/>
      <c r="GTT276" s="1"/>
      <c r="GTU276" s="1"/>
      <c r="GTV276" s="1"/>
      <c r="GTW276" s="1"/>
      <c r="GTX276" s="1"/>
      <c r="GTY276" s="1"/>
      <c r="GTZ276" s="1"/>
      <c r="GUA276" s="1"/>
      <c r="GUB276" s="1"/>
      <c r="GUC276" s="1"/>
      <c r="GUD276" s="1"/>
      <c r="GUE276" s="1"/>
      <c r="GUF276" s="1"/>
      <c r="GUG276" s="1"/>
      <c r="GUH276" s="1"/>
      <c r="GUI276" s="1"/>
      <c r="GUJ276" s="1"/>
      <c r="GUK276" s="1"/>
      <c r="GUL276" s="1"/>
      <c r="GUM276" s="1"/>
      <c r="GUN276" s="1"/>
      <c r="GUO276" s="1"/>
      <c r="GUP276" s="1"/>
      <c r="GUQ276" s="1"/>
      <c r="GUR276" s="1"/>
      <c r="GUS276" s="1"/>
      <c r="GUT276" s="1"/>
      <c r="GUU276" s="1"/>
      <c r="GUV276" s="1"/>
      <c r="GUW276" s="1"/>
      <c r="GUX276" s="1"/>
      <c r="GUY276" s="1"/>
      <c r="GUZ276" s="1"/>
      <c r="GVA276" s="1"/>
      <c r="GVB276" s="1"/>
      <c r="GVC276" s="1"/>
      <c r="GVD276" s="1"/>
      <c r="GVE276" s="1"/>
      <c r="GVF276" s="1"/>
      <c r="GVG276" s="1"/>
      <c r="GVH276" s="1"/>
      <c r="GVI276" s="1"/>
      <c r="GVJ276" s="1"/>
      <c r="GVK276" s="1"/>
      <c r="GVL276" s="1"/>
      <c r="GVM276" s="1"/>
      <c r="GVN276" s="1"/>
      <c r="GVO276" s="1"/>
      <c r="GVP276" s="1"/>
      <c r="GVQ276" s="1"/>
      <c r="GVR276" s="1"/>
      <c r="GVS276" s="1"/>
      <c r="GVT276" s="1"/>
      <c r="GVU276" s="1"/>
      <c r="GVV276" s="1"/>
      <c r="GVW276" s="1"/>
      <c r="GVX276" s="1"/>
      <c r="GVY276" s="1"/>
      <c r="GVZ276" s="1"/>
      <c r="GWA276" s="1"/>
      <c r="GWB276" s="1"/>
      <c r="GWC276" s="1"/>
      <c r="GWD276" s="1"/>
      <c r="GWE276" s="1"/>
      <c r="GWF276" s="1"/>
      <c r="GWG276" s="1"/>
      <c r="GWH276" s="1"/>
      <c r="GWI276" s="1"/>
      <c r="GWJ276" s="1"/>
      <c r="GWK276" s="1"/>
      <c r="GWL276" s="1"/>
      <c r="GWM276" s="1"/>
      <c r="GWN276" s="1"/>
      <c r="GWO276" s="1"/>
      <c r="GWP276" s="1"/>
      <c r="GWQ276" s="1"/>
      <c r="GWR276" s="1"/>
      <c r="GWS276" s="1"/>
      <c r="GWT276" s="1"/>
      <c r="GWU276" s="1"/>
      <c r="GWV276" s="1"/>
      <c r="GWW276" s="1"/>
      <c r="GWX276" s="1"/>
      <c r="GWY276" s="1"/>
      <c r="GWZ276" s="1"/>
      <c r="GXA276" s="1"/>
      <c r="GXB276" s="1"/>
      <c r="GXC276" s="1"/>
      <c r="GXD276" s="1"/>
      <c r="GXE276" s="1"/>
      <c r="GXF276" s="1"/>
      <c r="GXG276" s="1"/>
      <c r="GXH276" s="1"/>
      <c r="GXI276" s="1"/>
      <c r="GXJ276" s="1"/>
      <c r="GXK276" s="1"/>
      <c r="GXL276" s="1"/>
      <c r="GXM276" s="1"/>
      <c r="GXN276" s="1"/>
      <c r="GXO276" s="1"/>
      <c r="GXP276" s="1"/>
      <c r="GXQ276" s="1"/>
      <c r="GXR276" s="1"/>
      <c r="GXS276" s="1"/>
      <c r="GXT276" s="1"/>
      <c r="GXU276" s="1"/>
      <c r="GXV276" s="1"/>
      <c r="GXW276" s="1"/>
      <c r="GXX276" s="1"/>
      <c r="GXY276" s="1"/>
      <c r="GXZ276" s="1"/>
      <c r="GYA276" s="1"/>
      <c r="GYB276" s="1"/>
      <c r="GYC276" s="1"/>
      <c r="GYD276" s="1"/>
      <c r="GYE276" s="1"/>
      <c r="GYF276" s="1"/>
      <c r="GYG276" s="1"/>
      <c r="GYH276" s="1"/>
      <c r="GYI276" s="1"/>
      <c r="GYJ276" s="1"/>
      <c r="GYK276" s="1"/>
      <c r="GYL276" s="1"/>
      <c r="GYM276" s="1"/>
      <c r="GYN276" s="1"/>
      <c r="GYO276" s="1"/>
      <c r="GYP276" s="1"/>
      <c r="GYQ276" s="1"/>
      <c r="GYR276" s="1"/>
      <c r="GYS276" s="1"/>
      <c r="GYT276" s="1"/>
      <c r="GYU276" s="1"/>
      <c r="GYV276" s="1"/>
      <c r="GYW276" s="1"/>
      <c r="GYX276" s="1"/>
      <c r="GYY276" s="1"/>
      <c r="GYZ276" s="1"/>
      <c r="GZA276" s="1"/>
      <c r="GZB276" s="1"/>
      <c r="GZC276" s="1"/>
      <c r="GZD276" s="1"/>
      <c r="GZE276" s="1"/>
      <c r="GZF276" s="1"/>
      <c r="GZG276" s="1"/>
      <c r="GZH276" s="1"/>
      <c r="GZI276" s="1"/>
      <c r="GZJ276" s="1"/>
      <c r="GZK276" s="1"/>
      <c r="GZL276" s="1"/>
      <c r="GZM276" s="1"/>
      <c r="GZN276" s="1"/>
      <c r="GZO276" s="1"/>
      <c r="GZP276" s="1"/>
      <c r="GZQ276" s="1"/>
      <c r="GZR276" s="1"/>
      <c r="GZS276" s="1"/>
      <c r="GZT276" s="1"/>
      <c r="GZU276" s="1"/>
      <c r="GZV276" s="1"/>
      <c r="GZW276" s="1"/>
      <c r="GZX276" s="1"/>
      <c r="GZY276" s="1"/>
      <c r="GZZ276" s="1"/>
      <c r="HAA276" s="1"/>
      <c r="HAB276" s="1"/>
      <c r="HAC276" s="1"/>
      <c r="HAD276" s="1"/>
      <c r="HAE276" s="1"/>
      <c r="HAF276" s="1"/>
      <c r="HAG276" s="1"/>
      <c r="HAH276" s="1"/>
      <c r="HAI276" s="1"/>
      <c r="HAJ276" s="1"/>
      <c r="HAK276" s="1"/>
      <c r="HAL276" s="1"/>
      <c r="HAM276" s="1"/>
      <c r="HAN276" s="1"/>
      <c r="HAO276" s="1"/>
      <c r="HAP276" s="1"/>
      <c r="HAQ276" s="1"/>
      <c r="HAR276" s="1"/>
      <c r="HAS276" s="1"/>
      <c r="HAT276" s="1"/>
      <c r="HAU276" s="1"/>
      <c r="HAV276" s="1"/>
      <c r="HAW276" s="1"/>
      <c r="HAX276" s="1"/>
      <c r="HAY276" s="1"/>
      <c r="HAZ276" s="1"/>
      <c r="HBA276" s="1"/>
      <c r="HBB276" s="1"/>
      <c r="HBC276" s="1"/>
      <c r="HBD276" s="1"/>
      <c r="HBE276" s="1"/>
      <c r="HBF276" s="1"/>
      <c r="HBG276" s="1"/>
      <c r="HBH276" s="1"/>
      <c r="HBI276" s="1"/>
      <c r="HBJ276" s="1"/>
      <c r="HBK276" s="1"/>
      <c r="HBL276" s="1"/>
      <c r="HBM276" s="1"/>
      <c r="HBN276" s="1"/>
      <c r="HBO276" s="1"/>
      <c r="HBP276" s="1"/>
      <c r="HBQ276" s="1"/>
      <c r="HBR276" s="1"/>
      <c r="HBS276" s="1"/>
      <c r="HBT276" s="1"/>
      <c r="HBU276" s="1"/>
      <c r="HBV276" s="1"/>
      <c r="HBW276" s="1"/>
      <c r="HBX276" s="1"/>
      <c r="HBY276" s="1"/>
      <c r="HBZ276" s="1"/>
      <c r="HCA276" s="1"/>
      <c r="HCB276" s="1"/>
      <c r="HCC276" s="1"/>
      <c r="HCD276" s="1"/>
      <c r="HCE276" s="1"/>
      <c r="HCF276" s="1"/>
      <c r="HCG276" s="1"/>
      <c r="HCH276" s="1"/>
      <c r="HCI276" s="1"/>
      <c r="HCJ276" s="1"/>
      <c r="HCK276" s="1"/>
      <c r="HCL276" s="1"/>
      <c r="HCM276" s="1"/>
      <c r="HCN276" s="1"/>
      <c r="HCO276" s="1"/>
      <c r="HCP276" s="1"/>
      <c r="HCQ276" s="1"/>
      <c r="HCR276" s="1"/>
      <c r="HCS276" s="1"/>
      <c r="HCT276" s="1"/>
      <c r="HCU276" s="1"/>
      <c r="HCV276" s="1"/>
      <c r="HCW276" s="1"/>
      <c r="HCX276" s="1"/>
      <c r="HCY276" s="1"/>
      <c r="HCZ276" s="1"/>
      <c r="HDA276" s="1"/>
      <c r="HDB276" s="1"/>
      <c r="HDC276" s="1"/>
      <c r="HDD276" s="1"/>
      <c r="HDE276" s="1"/>
      <c r="HDF276" s="1"/>
      <c r="HDG276" s="1"/>
      <c r="HDH276" s="1"/>
      <c r="HDI276" s="1"/>
      <c r="HDJ276" s="1"/>
      <c r="HDK276" s="1"/>
      <c r="HDL276" s="1"/>
      <c r="HDM276" s="1"/>
      <c r="HDN276" s="1"/>
      <c r="HDO276" s="1"/>
      <c r="HDP276" s="1"/>
      <c r="HDQ276" s="1"/>
      <c r="HDR276" s="1"/>
      <c r="HDS276" s="1"/>
      <c r="HDT276" s="1"/>
      <c r="HDU276" s="1"/>
      <c r="HDV276" s="1"/>
      <c r="HDW276" s="1"/>
      <c r="HDX276" s="1"/>
      <c r="HDY276" s="1"/>
      <c r="HDZ276" s="1"/>
      <c r="HEA276" s="1"/>
      <c r="HEB276" s="1"/>
      <c r="HEC276" s="1"/>
      <c r="HED276" s="1"/>
      <c r="HEE276" s="1"/>
      <c r="HEF276" s="1"/>
      <c r="HEG276" s="1"/>
      <c r="HEH276" s="1"/>
      <c r="HEI276" s="1"/>
      <c r="HEJ276" s="1"/>
      <c r="HEK276" s="1"/>
      <c r="HEL276" s="1"/>
      <c r="HEM276" s="1"/>
      <c r="HEN276" s="1"/>
      <c r="HEO276" s="1"/>
      <c r="HEP276" s="1"/>
      <c r="HEQ276" s="1"/>
      <c r="HER276" s="1"/>
      <c r="HES276" s="1"/>
      <c r="HET276" s="1"/>
      <c r="HEU276" s="1"/>
      <c r="HEV276" s="1"/>
      <c r="HEW276" s="1"/>
      <c r="HEX276" s="1"/>
      <c r="HEY276" s="1"/>
      <c r="HEZ276" s="1"/>
      <c r="HFA276" s="1"/>
      <c r="HFB276" s="1"/>
      <c r="HFC276" s="1"/>
      <c r="HFD276" s="1"/>
      <c r="HFE276" s="1"/>
      <c r="HFF276" s="1"/>
      <c r="HFG276" s="1"/>
      <c r="HFH276" s="1"/>
      <c r="HFI276" s="1"/>
      <c r="HFJ276" s="1"/>
      <c r="HFK276" s="1"/>
      <c r="HFL276" s="1"/>
      <c r="HFM276" s="1"/>
      <c r="HFN276" s="1"/>
      <c r="HFO276" s="1"/>
      <c r="HFP276" s="1"/>
      <c r="HFQ276" s="1"/>
      <c r="HFR276" s="1"/>
      <c r="HFS276" s="1"/>
      <c r="HFT276" s="1"/>
      <c r="HFU276" s="1"/>
      <c r="HFV276" s="1"/>
      <c r="HFW276" s="1"/>
      <c r="HFX276" s="1"/>
      <c r="HFY276" s="1"/>
      <c r="HFZ276" s="1"/>
      <c r="HGA276" s="1"/>
      <c r="HGB276" s="1"/>
      <c r="HGC276" s="1"/>
      <c r="HGD276" s="1"/>
      <c r="HGE276" s="1"/>
      <c r="HGF276" s="1"/>
      <c r="HGG276" s="1"/>
      <c r="HGH276" s="1"/>
      <c r="HGI276" s="1"/>
      <c r="HGJ276" s="1"/>
      <c r="HGK276" s="1"/>
      <c r="HGL276" s="1"/>
      <c r="HGM276" s="1"/>
      <c r="HGN276" s="1"/>
      <c r="HGO276" s="1"/>
      <c r="HGP276" s="1"/>
      <c r="HGQ276" s="1"/>
      <c r="HGR276" s="1"/>
      <c r="HGS276" s="1"/>
      <c r="HGT276" s="1"/>
      <c r="HGU276" s="1"/>
      <c r="HGV276" s="1"/>
      <c r="HGW276" s="1"/>
      <c r="HGX276" s="1"/>
      <c r="HGY276" s="1"/>
      <c r="HGZ276" s="1"/>
      <c r="HHA276" s="1"/>
      <c r="HHB276" s="1"/>
      <c r="HHC276" s="1"/>
      <c r="HHD276" s="1"/>
      <c r="HHE276" s="1"/>
      <c r="HHF276" s="1"/>
      <c r="HHG276" s="1"/>
      <c r="HHH276" s="1"/>
      <c r="HHI276" s="1"/>
      <c r="HHJ276" s="1"/>
      <c r="HHK276" s="1"/>
      <c r="HHL276" s="1"/>
      <c r="HHM276" s="1"/>
      <c r="HHN276" s="1"/>
      <c r="HHO276" s="1"/>
      <c r="HHP276" s="1"/>
      <c r="HHQ276" s="1"/>
      <c r="HHR276" s="1"/>
      <c r="HHS276" s="1"/>
      <c r="HHT276" s="1"/>
      <c r="HHU276" s="1"/>
      <c r="HHV276" s="1"/>
      <c r="HHW276" s="1"/>
      <c r="HHX276" s="1"/>
      <c r="HHY276" s="1"/>
      <c r="HHZ276" s="1"/>
      <c r="HIA276" s="1"/>
      <c r="HIB276" s="1"/>
      <c r="HIC276" s="1"/>
      <c r="HID276" s="1"/>
      <c r="HIE276" s="1"/>
      <c r="HIF276" s="1"/>
      <c r="HIG276" s="1"/>
      <c r="HIH276" s="1"/>
      <c r="HII276" s="1"/>
      <c r="HIJ276" s="1"/>
      <c r="HIK276" s="1"/>
      <c r="HIL276" s="1"/>
      <c r="HIM276" s="1"/>
      <c r="HIN276" s="1"/>
      <c r="HIO276" s="1"/>
      <c r="HIP276" s="1"/>
      <c r="HIQ276" s="1"/>
      <c r="HIR276" s="1"/>
      <c r="HIS276" s="1"/>
      <c r="HIT276" s="1"/>
      <c r="HIU276" s="1"/>
      <c r="HIV276" s="1"/>
      <c r="HIW276" s="1"/>
      <c r="HIX276" s="1"/>
      <c r="HIY276" s="1"/>
      <c r="HIZ276" s="1"/>
      <c r="HJA276" s="1"/>
      <c r="HJB276" s="1"/>
      <c r="HJC276" s="1"/>
      <c r="HJD276" s="1"/>
      <c r="HJE276" s="1"/>
      <c r="HJF276" s="1"/>
      <c r="HJG276" s="1"/>
      <c r="HJH276" s="1"/>
      <c r="HJI276" s="1"/>
      <c r="HJJ276" s="1"/>
      <c r="HJK276" s="1"/>
      <c r="HJL276" s="1"/>
      <c r="HJM276" s="1"/>
      <c r="HJN276" s="1"/>
      <c r="HJO276" s="1"/>
      <c r="HJP276" s="1"/>
      <c r="HJQ276" s="1"/>
      <c r="HJR276" s="1"/>
      <c r="HJS276" s="1"/>
      <c r="HJT276" s="1"/>
      <c r="HJU276" s="1"/>
      <c r="HJV276" s="1"/>
      <c r="HJW276" s="1"/>
      <c r="HJX276" s="1"/>
      <c r="HJY276" s="1"/>
      <c r="HJZ276" s="1"/>
      <c r="HKA276" s="1"/>
      <c r="HKB276" s="1"/>
      <c r="HKC276" s="1"/>
      <c r="HKD276" s="1"/>
      <c r="HKE276" s="1"/>
      <c r="HKF276" s="1"/>
      <c r="HKG276" s="1"/>
      <c r="HKH276" s="1"/>
      <c r="HKI276" s="1"/>
      <c r="HKJ276" s="1"/>
      <c r="HKK276" s="1"/>
      <c r="HKL276" s="1"/>
      <c r="HKM276" s="1"/>
      <c r="HKN276" s="1"/>
      <c r="HKO276" s="1"/>
      <c r="HKP276" s="1"/>
      <c r="HKQ276" s="1"/>
      <c r="HKR276" s="1"/>
      <c r="HKS276" s="1"/>
      <c r="HKT276" s="1"/>
      <c r="HKU276" s="1"/>
      <c r="HKV276" s="1"/>
      <c r="HKW276" s="1"/>
      <c r="HKX276" s="1"/>
      <c r="HKY276" s="1"/>
      <c r="HKZ276" s="1"/>
      <c r="HLA276" s="1"/>
      <c r="HLB276" s="1"/>
      <c r="HLC276" s="1"/>
      <c r="HLD276" s="1"/>
      <c r="HLE276" s="1"/>
      <c r="HLF276" s="1"/>
      <c r="HLG276" s="1"/>
      <c r="HLH276" s="1"/>
      <c r="HLI276" s="1"/>
      <c r="HLJ276" s="1"/>
      <c r="HLK276" s="1"/>
      <c r="HLL276" s="1"/>
      <c r="HLM276" s="1"/>
      <c r="HLN276" s="1"/>
      <c r="HLO276" s="1"/>
      <c r="HLP276" s="1"/>
      <c r="HLQ276" s="1"/>
      <c r="HLR276" s="1"/>
      <c r="HLS276" s="1"/>
      <c r="HLT276" s="1"/>
      <c r="HLU276" s="1"/>
      <c r="HLV276" s="1"/>
      <c r="HLW276" s="1"/>
      <c r="HLX276" s="1"/>
      <c r="HLY276" s="1"/>
      <c r="HLZ276" s="1"/>
      <c r="HMA276" s="1"/>
      <c r="HMB276" s="1"/>
      <c r="HMC276" s="1"/>
      <c r="HMD276" s="1"/>
      <c r="HME276" s="1"/>
      <c r="HMF276" s="1"/>
      <c r="HMG276" s="1"/>
      <c r="HMH276" s="1"/>
      <c r="HMI276" s="1"/>
      <c r="HMJ276" s="1"/>
      <c r="HMK276" s="1"/>
      <c r="HML276" s="1"/>
      <c r="HMM276" s="1"/>
      <c r="HMN276" s="1"/>
      <c r="HMO276" s="1"/>
      <c r="HMP276" s="1"/>
      <c r="HMQ276" s="1"/>
      <c r="HMR276" s="1"/>
      <c r="HMS276" s="1"/>
      <c r="HMT276" s="1"/>
      <c r="HMU276" s="1"/>
      <c r="HMV276" s="1"/>
      <c r="HMW276" s="1"/>
      <c r="HMX276" s="1"/>
      <c r="HMY276" s="1"/>
      <c r="HMZ276" s="1"/>
      <c r="HNA276" s="1"/>
      <c r="HNB276" s="1"/>
      <c r="HNC276" s="1"/>
      <c r="HND276" s="1"/>
      <c r="HNE276" s="1"/>
      <c r="HNF276" s="1"/>
      <c r="HNG276" s="1"/>
      <c r="HNH276" s="1"/>
      <c r="HNI276" s="1"/>
      <c r="HNJ276" s="1"/>
      <c r="HNK276" s="1"/>
      <c r="HNL276" s="1"/>
      <c r="HNM276" s="1"/>
      <c r="HNN276" s="1"/>
      <c r="HNO276" s="1"/>
      <c r="HNP276" s="1"/>
      <c r="HNQ276" s="1"/>
      <c r="HNR276" s="1"/>
      <c r="HNS276" s="1"/>
      <c r="HNT276" s="1"/>
      <c r="HNU276" s="1"/>
      <c r="HNV276" s="1"/>
      <c r="HNW276" s="1"/>
      <c r="HNX276" s="1"/>
      <c r="HNY276" s="1"/>
      <c r="HNZ276" s="1"/>
      <c r="HOA276" s="1"/>
      <c r="HOB276" s="1"/>
      <c r="HOC276" s="1"/>
      <c r="HOD276" s="1"/>
      <c r="HOE276" s="1"/>
      <c r="HOF276" s="1"/>
      <c r="HOG276" s="1"/>
      <c r="HOH276" s="1"/>
      <c r="HOI276" s="1"/>
      <c r="HOJ276" s="1"/>
      <c r="HOK276" s="1"/>
      <c r="HOL276" s="1"/>
      <c r="HOM276" s="1"/>
      <c r="HON276" s="1"/>
      <c r="HOO276" s="1"/>
      <c r="HOP276" s="1"/>
      <c r="HOQ276" s="1"/>
      <c r="HOR276" s="1"/>
      <c r="HOS276" s="1"/>
      <c r="HOT276" s="1"/>
      <c r="HOU276" s="1"/>
      <c r="HOV276" s="1"/>
      <c r="HOW276" s="1"/>
      <c r="HOX276" s="1"/>
      <c r="HOY276" s="1"/>
      <c r="HOZ276" s="1"/>
      <c r="HPA276" s="1"/>
      <c r="HPB276" s="1"/>
      <c r="HPC276" s="1"/>
      <c r="HPD276" s="1"/>
      <c r="HPE276" s="1"/>
      <c r="HPF276" s="1"/>
      <c r="HPG276" s="1"/>
      <c r="HPH276" s="1"/>
      <c r="HPI276" s="1"/>
      <c r="HPJ276" s="1"/>
      <c r="HPK276" s="1"/>
      <c r="HPL276" s="1"/>
      <c r="HPM276" s="1"/>
      <c r="HPN276" s="1"/>
      <c r="HPO276" s="1"/>
      <c r="HPP276" s="1"/>
      <c r="HPQ276" s="1"/>
      <c r="HPR276" s="1"/>
      <c r="HPS276" s="1"/>
      <c r="HPT276" s="1"/>
      <c r="HPU276" s="1"/>
      <c r="HPV276" s="1"/>
      <c r="HPW276" s="1"/>
      <c r="HPX276" s="1"/>
      <c r="HPY276" s="1"/>
      <c r="HPZ276" s="1"/>
      <c r="HQA276" s="1"/>
      <c r="HQB276" s="1"/>
      <c r="HQC276" s="1"/>
      <c r="HQD276" s="1"/>
      <c r="HQE276" s="1"/>
      <c r="HQF276" s="1"/>
      <c r="HQG276" s="1"/>
      <c r="HQH276" s="1"/>
      <c r="HQI276" s="1"/>
      <c r="HQJ276" s="1"/>
      <c r="HQK276" s="1"/>
      <c r="HQL276" s="1"/>
      <c r="HQM276" s="1"/>
      <c r="HQN276" s="1"/>
      <c r="HQO276" s="1"/>
      <c r="HQP276" s="1"/>
      <c r="HQQ276" s="1"/>
      <c r="HQR276" s="1"/>
      <c r="HQS276" s="1"/>
      <c r="HQT276" s="1"/>
      <c r="HQU276" s="1"/>
      <c r="HQV276" s="1"/>
      <c r="HQW276" s="1"/>
      <c r="HQX276" s="1"/>
      <c r="HQY276" s="1"/>
      <c r="HQZ276" s="1"/>
      <c r="HRA276" s="1"/>
      <c r="HRB276" s="1"/>
      <c r="HRC276" s="1"/>
      <c r="HRD276" s="1"/>
      <c r="HRE276" s="1"/>
      <c r="HRF276" s="1"/>
      <c r="HRG276" s="1"/>
      <c r="HRH276" s="1"/>
      <c r="HRI276" s="1"/>
      <c r="HRJ276" s="1"/>
      <c r="HRK276" s="1"/>
      <c r="HRL276" s="1"/>
      <c r="HRM276" s="1"/>
      <c r="HRN276" s="1"/>
      <c r="HRO276" s="1"/>
      <c r="HRP276" s="1"/>
      <c r="HRQ276" s="1"/>
      <c r="HRR276" s="1"/>
      <c r="HRS276" s="1"/>
      <c r="HRT276" s="1"/>
      <c r="HRU276" s="1"/>
      <c r="HRV276" s="1"/>
      <c r="HRW276" s="1"/>
      <c r="HRX276" s="1"/>
      <c r="HRY276" s="1"/>
      <c r="HRZ276" s="1"/>
      <c r="HSA276" s="1"/>
      <c r="HSB276" s="1"/>
      <c r="HSC276" s="1"/>
      <c r="HSD276" s="1"/>
      <c r="HSE276" s="1"/>
      <c r="HSF276" s="1"/>
      <c r="HSG276" s="1"/>
      <c r="HSH276" s="1"/>
      <c r="HSI276" s="1"/>
      <c r="HSJ276" s="1"/>
      <c r="HSK276" s="1"/>
      <c r="HSL276" s="1"/>
      <c r="HSM276" s="1"/>
      <c r="HSN276" s="1"/>
      <c r="HSO276" s="1"/>
      <c r="HSP276" s="1"/>
      <c r="HSQ276" s="1"/>
      <c r="HSR276" s="1"/>
      <c r="HSS276" s="1"/>
      <c r="HST276" s="1"/>
      <c r="HSU276" s="1"/>
      <c r="HSV276" s="1"/>
      <c r="HSW276" s="1"/>
      <c r="HSX276" s="1"/>
      <c r="HSY276" s="1"/>
      <c r="HSZ276" s="1"/>
      <c r="HTA276" s="1"/>
      <c r="HTB276" s="1"/>
      <c r="HTC276" s="1"/>
      <c r="HTD276" s="1"/>
      <c r="HTE276" s="1"/>
      <c r="HTF276" s="1"/>
      <c r="HTG276" s="1"/>
      <c r="HTH276" s="1"/>
      <c r="HTI276" s="1"/>
      <c r="HTJ276" s="1"/>
      <c r="HTK276" s="1"/>
      <c r="HTL276" s="1"/>
      <c r="HTM276" s="1"/>
      <c r="HTN276" s="1"/>
      <c r="HTO276" s="1"/>
      <c r="HTP276" s="1"/>
      <c r="HTQ276" s="1"/>
      <c r="HTR276" s="1"/>
      <c r="HTS276" s="1"/>
      <c r="HTT276" s="1"/>
      <c r="HTU276" s="1"/>
      <c r="HTV276" s="1"/>
      <c r="HTW276" s="1"/>
      <c r="HTX276" s="1"/>
      <c r="HTY276" s="1"/>
      <c r="HTZ276" s="1"/>
      <c r="HUA276" s="1"/>
      <c r="HUB276" s="1"/>
      <c r="HUC276" s="1"/>
      <c r="HUD276" s="1"/>
      <c r="HUE276" s="1"/>
      <c r="HUF276" s="1"/>
      <c r="HUG276" s="1"/>
      <c r="HUH276" s="1"/>
      <c r="HUI276" s="1"/>
      <c r="HUJ276" s="1"/>
      <c r="HUK276" s="1"/>
      <c r="HUL276" s="1"/>
      <c r="HUM276" s="1"/>
      <c r="HUN276" s="1"/>
      <c r="HUO276" s="1"/>
      <c r="HUP276" s="1"/>
      <c r="HUQ276" s="1"/>
      <c r="HUR276" s="1"/>
      <c r="HUS276" s="1"/>
      <c r="HUT276" s="1"/>
      <c r="HUU276" s="1"/>
      <c r="HUV276" s="1"/>
      <c r="HUW276" s="1"/>
      <c r="HUX276" s="1"/>
      <c r="HUY276" s="1"/>
      <c r="HUZ276" s="1"/>
      <c r="HVA276" s="1"/>
      <c r="HVB276" s="1"/>
      <c r="HVC276" s="1"/>
      <c r="HVD276" s="1"/>
      <c r="HVE276" s="1"/>
      <c r="HVF276" s="1"/>
      <c r="HVG276" s="1"/>
      <c r="HVH276" s="1"/>
      <c r="HVI276" s="1"/>
      <c r="HVJ276" s="1"/>
      <c r="HVK276" s="1"/>
      <c r="HVL276" s="1"/>
      <c r="HVM276" s="1"/>
      <c r="HVN276" s="1"/>
      <c r="HVO276" s="1"/>
      <c r="HVP276" s="1"/>
      <c r="HVQ276" s="1"/>
      <c r="HVR276" s="1"/>
      <c r="HVS276" s="1"/>
      <c r="HVT276" s="1"/>
      <c r="HVU276" s="1"/>
      <c r="HVV276" s="1"/>
      <c r="HVW276" s="1"/>
      <c r="HVX276" s="1"/>
      <c r="HVY276" s="1"/>
      <c r="HVZ276" s="1"/>
      <c r="HWA276" s="1"/>
      <c r="HWB276" s="1"/>
      <c r="HWC276" s="1"/>
      <c r="HWD276" s="1"/>
      <c r="HWE276" s="1"/>
      <c r="HWF276" s="1"/>
      <c r="HWG276" s="1"/>
      <c r="HWH276" s="1"/>
      <c r="HWI276" s="1"/>
      <c r="HWJ276" s="1"/>
      <c r="HWK276" s="1"/>
      <c r="HWL276" s="1"/>
      <c r="HWM276" s="1"/>
      <c r="HWN276" s="1"/>
      <c r="HWO276" s="1"/>
      <c r="HWP276" s="1"/>
      <c r="HWQ276" s="1"/>
      <c r="HWR276" s="1"/>
      <c r="HWS276" s="1"/>
      <c r="HWT276" s="1"/>
      <c r="HWU276" s="1"/>
      <c r="HWV276" s="1"/>
      <c r="HWW276" s="1"/>
      <c r="HWX276" s="1"/>
      <c r="HWY276" s="1"/>
      <c r="HWZ276" s="1"/>
      <c r="HXA276" s="1"/>
      <c r="HXB276" s="1"/>
      <c r="HXC276" s="1"/>
      <c r="HXD276" s="1"/>
      <c r="HXE276" s="1"/>
      <c r="HXF276" s="1"/>
      <c r="HXG276" s="1"/>
      <c r="HXH276" s="1"/>
      <c r="HXI276" s="1"/>
      <c r="HXJ276" s="1"/>
      <c r="HXK276" s="1"/>
      <c r="HXL276" s="1"/>
      <c r="HXM276" s="1"/>
      <c r="HXN276" s="1"/>
      <c r="HXO276" s="1"/>
      <c r="HXP276" s="1"/>
      <c r="HXQ276" s="1"/>
      <c r="HXR276" s="1"/>
      <c r="HXS276" s="1"/>
      <c r="HXT276" s="1"/>
      <c r="HXU276" s="1"/>
      <c r="HXV276" s="1"/>
      <c r="HXW276" s="1"/>
      <c r="HXX276" s="1"/>
      <c r="HXY276" s="1"/>
      <c r="HXZ276" s="1"/>
      <c r="HYA276" s="1"/>
      <c r="HYB276" s="1"/>
      <c r="HYC276" s="1"/>
      <c r="HYD276" s="1"/>
      <c r="HYE276" s="1"/>
      <c r="HYF276" s="1"/>
      <c r="HYG276" s="1"/>
      <c r="HYH276" s="1"/>
      <c r="HYI276" s="1"/>
      <c r="HYJ276" s="1"/>
      <c r="HYK276" s="1"/>
      <c r="HYL276" s="1"/>
      <c r="HYM276" s="1"/>
      <c r="HYN276" s="1"/>
      <c r="HYO276" s="1"/>
      <c r="HYP276" s="1"/>
      <c r="HYQ276" s="1"/>
      <c r="HYR276" s="1"/>
      <c r="HYS276" s="1"/>
      <c r="HYT276" s="1"/>
      <c r="HYU276" s="1"/>
      <c r="HYV276" s="1"/>
      <c r="HYW276" s="1"/>
      <c r="HYX276" s="1"/>
      <c r="HYY276" s="1"/>
      <c r="HYZ276" s="1"/>
      <c r="HZA276" s="1"/>
      <c r="HZB276" s="1"/>
      <c r="HZC276" s="1"/>
      <c r="HZD276" s="1"/>
      <c r="HZE276" s="1"/>
      <c r="HZF276" s="1"/>
      <c r="HZG276" s="1"/>
      <c r="HZH276" s="1"/>
      <c r="HZI276" s="1"/>
      <c r="HZJ276" s="1"/>
      <c r="HZK276" s="1"/>
      <c r="HZL276" s="1"/>
      <c r="HZM276" s="1"/>
      <c r="HZN276" s="1"/>
      <c r="HZO276" s="1"/>
      <c r="HZP276" s="1"/>
      <c r="HZQ276" s="1"/>
      <c r="HZR276" s="1"/>
      <c r="HZS276" s="1"/>
      <c r="HZT276" s="1"/>
      <c r="HZU276" s="1"/>
      <c r="HZV276" s="1"/>
      <c r="HZW276" s="1"/>
      <c r="HZX276" s="1"/>
      <c r="HZY276" s="1"/>
      <c r="HZZ276" s="1"/>
      <c r="IAA276" s="1"/>
      <c r="IAB276" s="1"/>
      <c r="IAC276" s="1"/>
      <c r="IAD276" s="1"/>
      <c r="IAE276" s="1"/>
      <c r="IAF276" s="1"/>
      <c r="IAG276" s="1"/>
      <c r="IAH276" s="1"/>
      <c r="IAI276" s="1"/>
      <c r="IAJ276" s="1"/>
      <c r="IAK276" s="1"/>
      <c r="IAL276" s="1"/>
      <c r="IAM276" s="1"/>
      <c r="IAN276" s="1"/>
      <c r="IAO276" s="1"/>
      <c r="IAP276" s="1"/>
      <c r="IAQ276" s="1"/>
      <c r="IAR276" s="1"/>
      <c r="IAS276" s="1"/>
      <c r="IAT276" s="1"/>
      <c r="IAU276" s="1"/>
      <c r="IAV276" s="1"/>
      <c r="IAW276" s="1"/>
      <c r="IAX276" s="1"/>
      <c r="IAY276" s="1"/>
      <c r="IAZ276" s="1"/>
      <c r="IBA276" s="1"/>
      <c r="IBB276" s="1"/>
      <c r="IBC276" s="1"/>
      <c r="IBD276" s="1"/>
      <c r="IBE276" s="1"/>
      <c r="IBF276" s="1"/>
      <c r="IBG276" s="1"/>
      <c r="IBH276" s="1"/>
      <c r="IBI276" s="1"/>
      <c r="IBJ276" s="1"/>
      <c r="IBK276" s="1"/>
      <c r="IBL276" s="1"/>
      <c r="IBM276" s="1"/>
      <c r="IBN276" s="1"/>
      <c r="IBO276" s="1"/>
      <c r="IBP276" s="1"/>
      <c r="IBQ276" s="1"/>
      <c r="IBR276" s="1"/>
      <c r="IBS276" s="1"/>
      <c r="IBT276" s="1"/>
      <c r="IBU276" s="1"/>
      <c r="IBV276" s="1"/>
      <c r="IBW276" s="1"/>
      <c r="IBX276" s="1"/>
      <c r="IBY276" s="1"/>
      <c r="IBZ276" s="1"/>
      <c r="ICA276" s="1"/>
      <c r="ICB276" s="1"/>
      <c r="ICC276" s="1"/>
      <c r="ICD276" s="1"/>
      <c r="ICE276" s="1"/>
      <c r="ICF276" s="1"/>
      <c r="ICG276" s="1"/>
      <c r="ICH276" s="1"/>
      <c r="ICI276" s="1"/>
      <c r="ICJ276" s="1"/>
      <c r="ICK276" s="1"/>
      <c r="ICL276" s="1"/>
      <c r="ICM276" s="1"/>
      <c r="ICN276" s="1"/>
      <c r="ICO276" s="1"/>
      <c r="ICP276" s="1"/>
      <c r="ICQ276" s="1"/>
      <c r="ICR276" s="1"/>
      <c r="ICS276" s="1"/>
      <c r="ICT276" s="1"/>
      <c r="ICU276" s="1"/>
      <c r="ICV276" s="1"/>
      <c r="ICW276" s="1"/>
      <c r="ICX276" s="1"/>
      <c r="ICY276" s="1"/>
      <c r="ICZ276" s="1"/>
      <c r="IDA276" s="1"/>
      <c r="IDB276" s="1"/>
      <c r="IDC276" s="1"/>
      <c r="IDD276" s="1"/>
      <c r="IDE276" s="1"/>
      <c r="IDF276" s="1"/>
      <c r="IDG276" s="1"/>
      <c r="IDH276" s="1"/>
      <c r="IDI276" s="1"/>
      <c r="IDJ276" s="1"/>
      <c r="IDK276" s="1"/>
      <c r="IDL276" s="1"/>
      <c r="IDM276" s="1"/>
      <c r="IDN276" s="1"/>
      <c r="IDO276" s="1"/>
      <c r="IDP276" s="1"/>
      <c r="IDQ276" s="1"/>
      <c r="IDR276" s="1"/>
      <c r="IDS276" s="1"/>
      <c r="IDT276" s="1"/>
      <c r="IDU276" s="1"/>
      <c r="IDV276" s="1"/>
      <c r="IDW276" s="1"/>
      <c r="IDX276" s="1"/>
      <c r="IDY276" s="1"/>
      <c r="IDZ276" s="1"/>
      <c r="IEA276" s="1"/>
      <c r="IEB276" s="1"/>
      <c r="IEC276" s="1"/>
      <c r="IED276" s="1"/>
      <c r="IEE276" s="1"/>
      <c r="IEF276" s="1"/>
      <c r="IEG276" s="1"/>
      <c r="IEH276" s="1"/>
      <c r="IEI276" s="1"/>
      <c r="IEJ276" s="1"/>
      <c r="IEK276" s="1"/>
      <c r="IEL276" s="1"/>
      <c r="IEM276" s="1"/>
      <c r="IEN276" s="1"/>
      <c r="IEO276" s="1"/>
      <c r="IEP276" s="1"/>
      <c r="IEQ276" s="1"/>
      <c r="IER276" s="1"/>
      <c r="IES276" s="1"/>
      <c r="IET276" s="1"/>
      <c r="IEU276" s="1"/>
      <c r="IEV276" s="1"/>
      <c r="IEW276" s="1"/>
      <c r="IEX276" s="1"/>
      <c r="IEY276" s="1"/>
      <c r="IEZ276" s="1"/>
      <c r="IFA276" s="1"/>
      <c r="IFB276" s="1"/>
      <c r="IFC276" s="1"/>
      <c r="IFD276" s="1"/>
      <c r="IFE276" s="1"/>
      <c r="IFF276" s="1"/>
      <c r="IFG276" s="1"/>
      <c r="IFH276" s="1"/>
      <c r="IFI276" s="1"/>
      <c r="IFJ276" s="1"/>
      <c r="IFK276" s="1"/>
      <c r="IFL276" s="1"/>
      <c r="IFM276" s="1"/>
      <c r="IFN276" s="1"/>
      <c r="IFO276" s="1"/>
      <c r="IFP276" s="1"/>
      <c r="IFQ276" s="1"/>
      <c r="IFR276" s="1"/>
      <c r="IFS276" s="1"/>
      <c r="IFT276" s="1"/>
      <c r="IFU276" s="1"/>
      <c r="IFV276" s="1"/>
      <c r="IFW276" s="1"/>
      <c r="IFX276" s="1"/>
      <c r="IFY276" s="1"/>
      <c r="IFZ276" s="1"/>
      <c r="IGA276" s="1"/>
      <c r="IGB276" s="1"/>
      <c r="IGC276" s="1"/>
      <c r="IGD276" s="1"/>
      <c r="IGE276" s="1"/>
      <c r="IGF276" s="1"/>
      <c r="IGG276" s="1"/>
      <c r="IGH276" s="1"/>
      <c r="IGI276" s="1"/>
      <c r="IGJ276" s="1"/>
      <c r="IGK276" s="1"/>
      <c r="IGL276" s="1"/>
      <c r="IGM276" s="1"/>
      <c r="IGN276" s="1"/>
      <c r="IGO276" s="1"/>
      <c r="IGP276" s="1"/>
      <c r="IGQ276" s="1"/>
      <c r="IGR276" s="1"/>
      <c r="IGS276" s="1"/>
      <c r="IGT276" s="1"/>
      <c r="IGU276" s="1"/>
      <c r="IGV276" s="1"/>
      <c r="IGW276" s="1"/>
      <c r="IGX276" s="1"/>
      <c r="IGY276" s="1"/>
      <c r="IGZ276" s="1"/>
      <c r="IHA276" s="1"/>
      <c r="IHB276" s="1"/>
      <c r="IHC276" s="1"/>
      <c r="IHD276" s="1"/>
      <c r="IHE276" s="1"/>
      <c r="IHF276" s="1"/>
      <c r="IHG276" s="1"/>
      <c r="IHH276" s="1"/>
      <c r="IHI276" s="1"/>
      <c r="IHJ276" s="1"/>
      <c r="IHK276" s="1"/>
      <c r="IHL276" s="1"/>
      <c r="IHM276" s="1"/>
      <c r="IHN276" s="1"/>
      <c r="IHO276" s="1"/>
      <c r="IHP276" s="1"/>
      <c r="IHQ276" s="1"/>
      <c r="IHR276" s="1"/>
      <c r="IHS276" s="1"/>
      <c r="IHT276" s="1"/>
      <c r="IHU276" s="1"/>
      <c r="IHV276" s="1"/>
      <c r="IHW276" s="1"/>
      <c r="IHX276" s="1"/>
      <c r="IHY276" s="1"/>
      <c r="IHZ276" s="1"/>
      <c r="IIA276" s="1"/>
      <c r="IIB276" s="1"/>
      <c r="IIC276" s="1"/>
      <c r="IID276" s="1"/>
      <c r="IIE276" s="1"/>
      <c r="IIF276" s="1"/>
      <c r="IIG276" s="1"/>
      <c r="IIH276" s="1"/>
      <c r="III276" s="1"/>
      <c r="IIJ276" s="1"/>
      <c r="IIK276" s="1"/>
      <c r="IIL276" s="1"/>
      <c r="IIM276" s="1"/>
      <c r="IIN276" s="1"/>
      <c r="IIO276" s="1"/>
      <c r="IIP276" s="1"/>
      <c r="IIQ276" s="1"/>
      <c r="IIR276" s="1"/>
      <c r="IIS276" s="1"/>
      <c r="IIT276" s="1"/>
      <c r="IIU276" s="1"/>
      <c r="IIV276" s="1"/>
      <c r="IIW276" s="1"/>
      <c r="IIX276" s="1"/>
      <c r="IIY276" s="1"/>
      <c r="IIZ276" s="1"/>
      <c r="IJA276" s="1"/>
      <c r="IJB276" s="1"/>
      <c r="IJC276" s="1"/>
      <c r="IJD276" s="1"/>
      <c r="IJE276" s="1"/>
      <c r="IJF276" s="1"/>
      <c r="IJG276" s="1"/>
      <c r="IJH276" s="1"/>
      <c r="IJI276" s="1"/>
      <c r="IJJ276" s="1"/>
      <c r="IJK276" s="1"/>
      <c r="IJL276" s="1"/>
      <c r="IJM276" s="1"/>
      <c r="IJN276" s="1"/>
      <c r="IJO276" s="1"/>
      <c r="IJP276" s="1"/>
      <c r="IJQ276" s="1"/>
      <c r="IJR276" s="1"/>
      <c r="IJS276" s="1"/>
      <c r="IJT276" s="1"/>
      <c r="IJU276" s="1"/>
      <c r="IJV276" s="1"/>
      <c r="IJW276" s="1"/>
      <c r="IJX276" s="1"/>
      <c r="IJY276" s="1"/>
      <c r="IJZ276" s="1"/>
      <c r="IKA276" s="1"/>
      <c r="IKB276" s="1"/>
      <c r="IKC276" s="1"/>
      <c r="IKD276" s="1"/>
      <c r="IKE276" s="1"/>
      <c r="IKF276" s="1"/>
      <c r="IKG276" s="1"/>
      <c r="IKH276" s="1"/>
      <c r="IKI276" s="1"/>
      <c r="IKJ276" s="1"/>
      <c r="IKK276" s="1"/>
      <c r="IKL276" s="1"/>
      <c r="IKM276" s="1"/>
      <c r="IKN276" s="1"/>
      <c r="IKO276" s="1"/>
      <c r="IKP276" s="1"/>
      <c r="IKQ276" s="1"/>
      <c r="IKR276" s="1"/>
      <c r="IKS276" s="1"/>
      <c r="IKT276" s="1"/>
      <c r="IKU276" s="1"/>
      <c r="IKV276" s="1"/>
      <c r="IKW276" s="1"/>
      <c r="IKX276" s="1"/>
      <c r="IKY276" s="1"/>
      <c r="IKZ276" s="1"/>
      <c r="ILA276" s="1"/>
      <c r="ILB276" s="1"/>
      <c r="ILC276" s="1"/>
      <c r="ILD276" s="1"/>
      <c r="ILE276" s="1"/>
      <c r="ILF276" s="1"/>
      <c r="ILG276" s="1"/>
      <c r="ILH276" s="1"/>
      <c r="ILI276" s="1"/>
      <c r="ILJ276" s="1"/>
      <c r="ILK276" s="1"/>
      <c r="ILL276" s="1"/>
      <c r="ILM276" s="1"/>
      <c r="ILN276" s="1"/>
      <c r="ILO276" s="1"/>
      <c r="ILP276" s="1"/>
      <c r="ILQ276" s="1"/>
      <c r="ILR276" s="1"/>
      <c r="ILS276" s="1"/>
      <c r="ILT276" s="1"/>
      <c r="ILU276" s="1"/>
      <c r="ILV276" s="1"/>
      <c r="ILW276" s="1"/>
      <c r="ILX276" s="1"/>
      <c r="ILY276" s="1"/>
      <c r="ILZ276" s="1"/>
      <c r="IMA276" s="1"/>
      <c r="IMB276" s="1"/>
      <c r="IMC276" s="1"/>
      <c r="IMD276" s="1"/>
      <c r="IME276" s="1"/>
      <c r="IMF276" s="1"/>
      <c r="IMG276" s="1"/>
      <c r="IMH276" s="1"/>
      <c r="IMI276" s="1"/>
      <c r="IMJ276" s="1"/>
      <c r="IMK276" s="1"/>
      <c r="IML276" s="1"/>
      <c r="IMM276" s="1"/>
      <c r="IMN276" s="1"/>
      <c r="IMO276" s="1"/>
      <c r="IMP276" s="1"/>
      <c r="IMQ276" s="1"/>
      <c r="IMR276" s="1"/>
      <c r="IMS276" s="1"/>
      <c r="IMT276" s="1"/>
      <c r="IMU276" s="1"/>
      <c r="IMV276" s="1"/>
      <c r="IMW276" s="1"/>
      <c r="IMX276" s="1"/>
      <c r="IMY276" s="1"/>
      <c r="IMZ276" s="1"/>
      <c r="INA276" s="1"/>
      <c r="INB276" s="1"/>
      <c r="INC276" s="1"/>
      <c r="IND276" s="1"/>
      <c r="INE276" s="1"/>
      <c r="INF276" s="1"/>
      <c r="ING276" s="1"/>
      <c r="INH276" s="1"/>
      <c r="INI276" s="1"/>
      <c r="INJ276" s="1"/>
      <c r="INK276" s="1"/>
      <c r="INL276" s="1"/>
      <c r="INM276" s="1"/>
      <c r="INN276" s="1"/>
      <c r="INO276" s="1"/>
      <c r="INP276" s="1"/>
      <c r="INQ276" s="1"/>
      <c r="INR276" s="1"/>
      <c r="INS276" s="1"/>
      <c r="INT276" s="1"/>
      <c r="INU276" s="1"/>
      <c r="INV276" s="1"/>
      <c r="INW276" s="1"/>
      <c r="INX276" s="1"/>
      <c r="INY276" s="1"/>
      <c r="INZ276" s="1"/>
      <c r="IOA276" s="1"/>
      <c r="IOB276" s="1"/>
      <c r="IOC276" s="1"/>
      <c r="IOD276" s="1"/>
      <c r="IOE276" s="1"/>
      <c r="IOF276" s="1"/>
      <c r="IOG276" s="1"/>
      <c r="IOH276" s="1"/>
      <c r="IOI276" s="1"/>
      <c r="IOJ276" s="1"/>
      <c r="IOK276" s="1"/>
      <c r="IOL276" s="1"/>
      <c r="IOM276" s="1"/>
      <c r="ION276" s="1"/>
      <c r="IOO276" s="1"/>
      <c r="IOP276" s="1"/>
      <c r="IOQ276" s="1"/>
      <c r="IOR276" s="1"/>
      <c r="IOS276" s="1"/>
      <c r="IOT276" s="1"/>
      <c r="IOU276" s="1"/>
      <c r="IOV276" s="1"/>
      <c r="IOW276" s="1"/>
      <c r="IOX276" s="1"/>
      <c r="IOY276" s="1"/>
      <c r="IOZ276" s="1"/>
      <c r="IPA276" s="1"/>
      <c r="IPB276" s="1"/>
      <c r="IPC276" s="1"/>
      <c r="IPD276" s="1"/>
      <c r="IPE276" s="1"/>
      <c r="IPF276" s="1"/>
      <c r="IPG276" s="1"/>
      <c r="IPH276" s="1"/>
      <c r="IPI276" s="1"/>
      <c r="IPJ276" s="1"/>
      <c r="IPK276" s="1"/>
      <c r="IPL276" s="1"/>
      <c r="IPM276" s="1"/>
      <c r="IPN276" s="1"/>
      <c r="IPO276" s="1"/>
      <c r="IPP276" s="1"/>
      <c r="IPQ276" s="1"/>
      <c r="IPR276" s="1"/>
      <c r="IPS276" s="1"/>
      <c r="IPT276" s="1"/>
      <c r="IPU276" s="1"/>
      <c r="IPV276" s="1"/>
      <c r="IPW276" s="1"/>
      <c r="IPX276" s="1"/>
      <c r="IPY276" s="1"/>
      <c r="IPZ276" s="1"/>
      <c r="IQA276" s="1"/>
      <c r="IQB276" s="1"/>
      <c r="IQC276" s="1"/>
      <c r="IQD276" s="1"/>
      <c r="IQE276" s="1"/>
      <c r="IQF276" s="1"/>
      <c r="IQG276" s="1"/>
      <c r="IQH276" s="1"/>
      <c r="IQI276" s="1"/>
      <c r="IQJ276" s="1"/>
      <c r="IQK276" s="1"/>
      <c r="IQL276" s="1"/>
      <c r="IQM276" s="1"/>
      <c r="IQN276" s="1"/>
      <c r="IQO276" s="1"/>
      <c r="IQP276" s="1"/>
      <c r="IQQ276" s="1"/>
      <c r="IQR276" s="1"/>
      <c r="IQS276" s="1"/>
      <c r="IQT276" s="1"/>
      <c r="IQU276" s="1"/>
      <c r="IQV276" s="1"/>
      <c r="IQW276" s="1"/>
      <c r="IQX276" s="1"/>
      <c r="IQY276" s="1"/>
      <c r="IQZ276" s="1"/>
      <c r="IRA276" s="1"/>
      <c r="IRB276" s="1"/>
      <c r="IRC276" s="1"/>
      <c r="IRD276" s="1"/>
      <c r="IRE276" s="1"/>
      <c r="IRF276" s="1"/>
      <c r="IRG276" s="1"/>
      <c r="IRH276" s="1"/>
      <c r="IRI276" s="1"/>
      <c r="IRJ276" s="1"/>
      <c r="IRK276" s="1"/>
      <c r="IRL276" s="1"/>
      <c r="IRM276" s="1"/>
      <c r="IRN276" s="1"/>
      <c r="IRO276" s="1"/>
      <c r="IRP276" s="1"/>
      <c r="IRQ276" s="1"/>
      <c r="IRR276" s="1"/>
      <c r="IRS276" s="1"/>
      <c r="IRT276" s="1"/>
      <c r="IRU276" s="1"/>
      <c r="IRV276" s="1"/>
      <c r="IRW276" s="1"/>
      <c r="IRX276" s="1"/>
      <c r="IRY276" s="1"/>
      <c r="IRZ276" s="1"/>
      <c r="ISA276" s="1"/>
      <c r="ISB276" s="1"/>
      <c r="ISC276" s="1"/>
      <c r="ISD276" s="1"/>
      <c r="ISE276" s="1"/>
      <c r="ISF276" s="1"/>
      <c r="ISG276" s="1"/>
      <c r="ISH276" s="1"/>
      <c r="ISI276" s="1"/>
      <c r="ISJ276" s="1"/>
      <c r="ISK276" s="1"/>
      <c r="ISL276" s="1"/>
      <c r="ISM276" s="1"/>
      <c r="ISN276" s="1"/>
      <c r="ISO276" s="1"/>
      <c r="ISP276" s="1"/>
      <c r="ISQ276" s="1"/>
      <c r="ISR276" s="1"/>
      <c r="ISS276" s="1"/>
      <c r="IST276" s="1"/>
      <c r="ISU276" s="1"/>
      <c r="ISV276" s="1"/>
      <c r="ISW276" s="1"/>
      <c r="ISX276" s="1"/>
      <c r="ISY276" s="1"/>
      <c r="ISZ276" s="1"/>
      <c r="ITA276" s="1"/>
      <c r="ITB276" s="1"/>
      <c r="ITC276" s="1"/>
      <c r="ITD276" s="1"/>
      <c r="ITE276" s="1"/>
      <c r="ITF276" s="1"/>
      <c r="ITG276" s="1"/>
      <c r="ITH276" s="1"/>
      <c r="ITI276" s="1"/>
      <c r="ITJ276" s="1"/>
      <c r="ITK276" s="1"/>
      <c r="ITL276" s="1"/>
      <c r="ITM276" s="1"/>
      <c r="ITN276" s="1"/>
      <c r="ITO276" s="1"/>
      <c r="ITP276" s="1"/>
      <c r="ITQ276" s="1"/>
      <c r="ITR276" s="1"/>
      <c r="ITS276" s="1"/>
      <c r="ITT276" s="1"/>
      <c r="ITU276" s="1"/>
      <c r="ITV276" s="1"/>
      <c r="ITW276" s="1"/>
      <c r="ITX276" s="1"/>
      <c r="ITY276" s="1"/>
      <c r="ITZ276" s="1"/>
      <c r="IUA276" s="1"/>
      <c r="IUB276" s="1"/>
      <c r="IUC276" s="1"/>
      <c r="IUD276" s="1"/>
      <c r="IUE276" s="1"/>
      <c r="IUF276" s="1"/>
      <c r="IUG276" s="1"/>
      <c r="IUH276" s="1"/>
      <c r="IUI276" s="1"/>
      <c r="IUJ276" s="1"/>
      <c r="IUK276" s="1"/>
      <c r="IUL276" s="1"/>
      <c r="IUM276" s="1"/>
      <c r="IUN276" s="1"/>
      <c r="IUO276" s="1"/>
      <c r="IUP276" s="1"/>
      <c r="IUQ276" s="1"/>
      <c r="IUR276" s="1"/>
      <c r="IUS276" s="1"/>
      <c r="IUT276" s="1"/>
      <c r="IUU276" s="1"/>
      <c r="IUV276" s="1"/>
      <c r="IUW276" s="1"/>
      <c r="IUX276" s="1"/>
      <c r="IUY276" s="1"/>
      <c r="IUZ276" s="1"/>
      <c r="IVA276" s="1"/>
      <c r="IVB276" s="1"/>
      <c r="IVC276" s="1"/>
      <c r="IVD276" s="1"/>
      <c r="IVE276" s="1"/>
      <c r="IVF276" s="1"/>
      <c r="IVG276" s="1"/>
      <c r="IVH276" s="1"/>
      <c r="IVI276" s="1"/>
      <c r="IVJ276" s="1"/>
      <c r="IVK276" s="1"/>
      <c r="IVL276" s="1"/>
      <c r="IVM276" s="1"/>
      <c r="IVN276" s="1"/>
      <c r="IVO276" s="1"/>
      <c r="IVP276" s="1"/>
      <c r="IVQ276" s="1"/>
      <c r="IVR276" s="1"/>
      <c r="IVS276" s="1"/>
      <c r="IVT276" s="1"/>
      <c r="IVU276" s="1"/>
      <c r="IVV276" s="1"/>
      <c r="IVW276" s="1"/>
      <c r="IVX276" s="1"/>
      <c r="IVY276" s="1"/>
      <c r="IVZ276" s="1"/>
      <c r="IWA276" s="1"/>
      <c r="IWB276" s="1"/>
      <c r="IWC276" s="1"/>
      <c r="IWD276" s="1"/>
      <c r="IWE276" s="1"/>
      <c r="IWF276" s="1"/>
      <c r="IWG276" s="1"/>
      <c r="IWH276" s="1"/>
      <c r="IWI276" s="1"/>
      <c r="IWJ276" s="1"/>
      <c r="IWK276" s="1"/>
      <c r="IWL276" s="1"/>
      <c r="IWM276" s="1"/>
      <c r="IWN276" s="1"/>
      <c r="IWO276" s="1"/>
      <c r="IWP276" s="1"/>
      <c r="IWQ276" s="1"/>
      <c r="IWR276" s="1"/>
      <c r="IWS276" s="1"/>
      <c r="IWT276" s="1"/>
      <c r="IWU276" s="1"/>
      <c r="IWV276" s="1"/>
      <c r="IWW276" s="1"/>
      <c r="IWX276" s="1"/>
      <c r="IWY276" s="1"/>
      <c r="IWZ276" s="1"/>
      <c r="IXA276" s="1"/>
      <c r="IXB276" s="1"/>
      <c r="IXC276" s="1"/>
      <c r="IXD276" s="1"/>
      <c r="IXE276" s="1"/>
      <c r="IXF276" s="1"/>
      <c r="IXG276" s="1"/>
      <c r="IXH276" s="1"/>
      <c r="IXI276" s="1"/>
      <c r="IXJ276" s="1"/>
      <c r="IXK276" s="1"/>
      <c r="IXL276" s="1"/>
      <c r="IXM276" s="1"/>
      <c r="IXN276" s="1"/>
      <c r="IXO276" s="1"/>
      <c r="IXP276" s="1"/>
      <c r="IXQ276" s="1"/>
      <c r="IXR276" s="1"/>
      <c r="IXS276" s="1"/>
      <c r="IXT276" s="1"/>
      <c r="IXU276" s="1"/>
      <c r="IXV276" s="1"/>
      <c r="IXW276" s="1"/>
      <c r="IXX276" s="1"/>
      <c r="IXY276" s="1"/>
      <c r="IXZ276" s="1"/>
      <c r="IYA276" s="1"/>
      <c r="IYB276" s="1"/>
      <c r="IYC276" s="1"/>
      <c r="IYD276" s="1"/>
      <c r="IYE276" s="1"/>
      <c r="IYF276" s="1"/>
      <c r="IYG276" s="1"/>
      <c r="IYH276" s="1"/>
      <c r="IYI276" s="1"/>
      <c r="IYJ276" s="1"/>
      <c r="IYK276" s="1"/>
      <c r="IYL276" s="1"/>
      <c r="IYM276" s="1"/>
      <c r="IYN276" s="1"/>
      <c r="IYO276" s="1"/>
      <c r="IYP276" s="1"/>
      <c r="IYQ276" s="1"/>
      <c r="IYR276" s="1"/>
      <c r="IYS276" s="1"/>
      <c r="IYT276" s="1"/>
      <c r="IYU276" s="1"/>
      <c r="IYV276" s="1"/>
      <c r="IYW276" s="1"/>
      <c r="IYX276" s="1"/>
      <c r="IYY276" s="1"/>
      <c r="IYZ276" s="1"/>
      <c r="IZA276" s="1"/>
      <c r="IZB276" s="1"/>
      <c r="IZC276" s="1"/>
      <c r="IZD276" s="1"/>
      <c r="IZE276" s="1"/>
      <c r="IZF276" s="1"/>
      <c r="IZG276" s="1"/>
      <c r="IZH276" s="1"/>
      <c r="IZI276" s="1"/>
      <c r="IZJ276" s="1"/>
      <c r="IZK276" s="1"/>
      <c r="IZL276" s="1"/>
      <c r="IZM276" s="1"/>
      <c r="IZN276" s="1"/>
      <c r="IZO276" s="1"/>
      <c r="IZP276" s="1"/>
      <c r="IZQ276" s="1"/>
      <c r="IZR276" s="1"/>
      <c r="IZS276" s="1"/>
      <c r="IZT276" s="1"/>
      <c r="IZU276" s="1"/>
      <c r="IZV276" s="1"/>
      <c r="IZW276" s="1"/>
      <c r="IZX276" s="1"/>
      <c r="IZY276" s="1"/>
      <c r="IZZ276" s="1"/>
      <c r="JAA276" s="1"/>
      <c r="JAB276" s="1"/>
      <c r="JAC276" s="1"/>
      <c r="JAD276" s="1"/>
      <c r="JAE276" s="1"/>
      <c r="JAF276" s="1"/>
      <c r="JAG276" s="1"/>
      <c r="JAH276" s="1"/>
      <c r="JAI276" s="1"/>
      <c r="JAJ276" s="1"/>
      <c r="JAK276" s="1"/>
      <c r="JAL276" s="1"/>
      <c r="JAM276" s="1"/>
      <c r="JAN276" s="1"/>
      <c r="JAO276" s="1"/>
      <c r="JAP276" s="1"/>
      <c r="JAQ276" s="1"/>
      <c r="JAR276" s="1"/>
      <c r="JAS276" s="1"/>
      <c r="JAT276" s="1"/>
      <c r="JAU276" s="1"/>
      <c r="JAV276" s="1"/>
      <c r="JAW276" s="1"/>
      <c r="JAX276" s="1"/>
      <c r="JAY276" s="1"/>
      <c r="JAZ276" s="1"/>
      <c r="JBA276" s="1"/>
      <c r="JBB276" s="1"/>
      <c r="JBC276" s="1"/>
      <c r="JBD276" s="1"/>
      <c r="JBE276" s="1"/>
      <c r="JBF276" s="1"/>
      <c r="JBG276" s="1"/>
      <c r="JBH276" s="1"/>
      <c r="JBI276" s="1"/>
      <c r="JBJ276" s="1"/>
      <c r="JBK276" s="1"/>
      <c r="JBL276" s="1"/>
      <c r="JBM276" s="1"/>
      <c r="JBN276" s="1"/>
      <c r="JBO276" s="1"/>
      <c r="JBP276" s="1"/>
      <c r="JBQ276" s="1"/>
      <c r="JBR276" s="1"/>
      <c r="JBS276" s="1"/>
      <c r="JBT276" s="1"/>
      <c r="JBU276" s="1"/>
      <c r="JBV276" s="1"/>
      <c r="JBW276" s="1"/>
      <c r="JBX276" s="1"/>
      <c r="JBY276" s="1"/>
      <c r="JBZ276" s="1"/>
      <c r="JCA276" s="1"/>
      <c r="JCB276" s="1"/>
      <c r="JCC276" s="1"/>
      <c r="JCD276" s="1"/>
      <c r="JCE276" s="1"/>
      <c r="JCF276" s="1"/>
      <c r="JCG276" s="1"/>
      <c r="JCH276" s="1"/>
      <c r="JCI276" s="1"/>
      <c r="JCJ276" s="1"/>
      <c r="JCK276" s="1"/>
      <c r="JCL276" s="1"/>
      <c r="JCM276" s="1"/>
      <c r="JCN276" s="1"/>
      <c r="JCO276" s="1"/>
      <c r="JCP276" s="1"/>
      <c r="JCQ276" s="1"/>
      <c r="JCR276" s="1"/>
      <c r="JCS276" s="1"/>
      <c r="JCT276" s="1"/>
      <c r="JCU276" s="1"/>
      <c r="JCV276" s="1"/>
      <c r="JCW276" s="1"/>
      <c r="JCX276" s="1"/>
      <c r="JCY276" s="1"/>
      <c r="JCZ276" s="1"/>
      <c r="JDA276" s="1"/>
      <c r="JDB276" s="1"/>
      <c r="JDC276" s="1"/>
      <c r="JDD276" s="1"/>
      <c r="JDE276" s="1"/>
      <c r="JDF276" s="1"/>
      <c r="JDG276" s="1"/>
      <c r="JDH276" s="1"/>
      <c r="JDI276" s="1"/>
      <c r="JDJ276" s="1"/>
      <c r="JDK276" s="1"/>
      <c r="JDL276" s="1"/>
      <c r="JDM276" s="1"/>
      <c r="JDN276" s="1"/>
      <c r="JDO276" s="1"/>
      <c r="JDP276" s="1"/>
      <c r="JDQ276" s="1"/>
      <c r="JDR276" s="1"/>
      <c r="JDS276" s="1"/>
      <c r="JDT276" s="1"/>
      <c r="JDU276" s="1"/>
      <c r="JDV276" s="1"/>
      <c r="JDW276" s="1"/>
      <c r="JDX276" s="1"/>
      <c r="JDY276" s="1"/>
      <c r="JDZ276" s="1"/>
      <c r="JEA276" s="1"/>
      <c r="JEB276" s="1"/>
      <c r="JEC276" s="1"/>
      <c r="JED276" s="1"/>
      <c r="JEE276" s="1"/>
      <c r="JEF276" s="1"/>
      <c r="JEG276" s="1"/>
      <c r="JEH276" s="1"/>
      <c r="JEI276" s="1"/>
      <c r="JEJ276" s="1"/>
      <c r="JEK276" s="1"/>
      <c r="JEL276" s="1"/>
      <c r="JEM276" s="1"/>
      <c r="JEN276" s="1"/>
      <c r="JEO276" s="1"/>
      <c r="JEP276" s="1"/>
      <c r="JEQ276" s="1"/>
      <c r="JER276" s="1"/>
      <c r="JES276" s="1"/>
      <c r="JET276" s="1"/>
      <c r="JEU276" s="1"/>
      <c r="JEV276" s="1"/>
      <c r="JEW276" s="1"/>
      <c r="JEX276" s="1"/>
      <c r="JEY276" s="1"/>
      <c r="JEZ276" s="1"/>
      <c r="JFA276" s="1"/>
      <c r="JFB276" s="1"/>
      <c r="JFC276" s="1"/>
      <c r="JFD276" s="1"/>
      <c r="JFE276" s="1"/>
      <c r="JFF276" s="1"/>
      <c r="JFG276" s="1"/>
      <c r="JFH276" s="1"/>
      <c r="JFI276" s="1"/>
      <c r="JFJ276" s="1"/>
      <c r="JFK276" s="1"/>
      <c r="JFL276" s="1"/>
      <c r="JFM276" s="1"/>
      <c r="JFN276" s="1"/>
      <c r="JFO276" s="1"/>
      <c r="JFP276" s="1"/>
      <c r="JFQ276" s="1"/>
      <c r="JFR276" s="1"/>
      <c r="JFS276" s="1"/>
      <c r="JFT276" s="1"/>
      <c r="JFU276" s="1"/>
      <c r="JFV276" s="1"/>
      <c r="JFW276" s="1"/>
      <c r="JFX276" s="1"/>
      <c r="JFY276" s="1"/>
      <c r="JFZ276" s="1"/>
      <c r="JGA276" s="1"/>
      <c r="JGB276" s="1"/>
      <c r="JGC276" s="1"/>
      <c r="JGD276" s="1"/>
      <c r="JGE276" s="1"/>
      <c r="JGF276" s="1"/>
      <c r="JGG276" s="1"/>
      <c r="JGH276" s="1"/>
      <c r="JGI276" s="1"/>
      <c r="JGJ276" s="1"/>
      <c r="JGK276" s="1"/>
      <c r="JGL276" s="1"/>
      <c r="JGM276" s="1"/>
      <c r="JGN276" s="1"/>
      <c r="JGO276" s="1"/>
      <c r="JGP276" s="1"/>
      <c r="JGQ276" s="1"/>
      <c r="JGR276" s="1"/>
      <c r="JGS276" s="1"/>
      <c r="JGT276" s="1"/>
      <c r="JGU276" s="1"/>
      <c r="JGV276" s="1"/>
      <c r="JGW276" s="1"/>
      <c r="JGX276" s="1"/>
      <c r="JGY276" s="1"/>
      <c r="JGZ276" s="1"/>
      <c r="JHA276" s="1"/>
      <c r="JHB276" s="1"/>
      <c r="JHC276" s="1"/>
      <c r="JHD276" s="1"/>
      <c r="JHE276" s="1"/>
      <c r="JHF276" s="1"/>
      <c r="JHG276" s="1"/>
      <c r="JHH276" s="1"/>
      <c r="JHI276" s="1"/>
      <c r="JHJ276" s="1"/>
      <c r="JHK276" s="1"/>
      <c r="JHL276" s="1"/>
      <c r="JHM276" s="1"/>
      <c r="JHN276" s="1"/>
      <c r="JHO276" s="1"/>
      <c r="JHP276" s="1"/>
      <c r="JHQ276" s="1"/>
      <c r="JHR276" s="1"/>
      <c r="JHS276" s="1"/>
      <c r="JHT276" s="1"/>
      <c r="JHU276" s="1"/>
      <c r="JHV276" s="1"/>
      <c r="JHW276" s="1"/>
      <c r="JHX276" s="1"/>
      <c r="JHY276" s="1"/>
      <c r="JHZ276" s="1"/>
      <c r="JIA276" s="1"/>
      <c r="JIB276" s="1"/>
      <c r="JIC276" s="1"/>
      <c r="JID276" s="1"/>
      <c r="JIE276" s="1"/>
      <c r="JIF276" s="1"/>
      <c r="JIG276" s="1"/>
      <c r="JIH276" s="1"/>
      <c r="JII276" s="1"/>
      <c r="JIJ276" s="1"/>
      <c r="JIK276" s="1"/>
      <c r="JIL276" s="1"/>
      <c r="JIM276" s="1"/>
      <c r="JIN276" s="1"/>
      <c r="JIO276" s="1"/>
      <c r="JIP276" s="1"/>
      <c r="JIQ276" s="1"/>
      <c r="JIR276" s="1"/>
      <c r="JIS276" s="1"/>
      <c r="JIT276" s="1"/>
      <c r="JIU276" s="1"/>
      <c r="JIV276" s="1"/>
      <c r="JIW276" s="1"/>
      <c r="JIX276" s="1"/>
      <c r="JIY276" s="1"/>
      <c r="JIZ276" s="1"/>
      <c r="JJA276" s="1"/>
      <c r="JJB276" s="1"/>
      <c r="JJC276" s="1"/>
      <c r="JJD276" s="1"/>
      <c r="JJE276" s="1"/>
      <c r="JJF276" s="1"/>
      <c r="JJG276" s="1"/>
      <c r="JJH276" s="1"/>
      <c r="JJI276" s="1"/>
      <c r="JJJ276" s="1"/>
      <c r="JJK276" s="1"/>
      <c r="JJL276" s="1"/>
      <c r="JJM276" s="1"/>
      <c r="JJN276" s="1"/>
      <c r="JJO276" s="1"/>
      <c r="JJP276" s="1"/>
      <c r="JJQ276" s="1"/>
      <c r="JJR276" s="1"/>
      <c r="JJS276" s="1"/>
      <c r="JJT276" s="1"/>
      <c r="JJU276" s="1"/>
      <c r="JJV276" s="1"/>
      <c r="JJW276" s="1"/>
      <c r="JJX276" s="1"/>
      <c r="JJY276" s="1"/>
      <c r="JJZ276" s="1"/>
      <c r="JKA276" s="1"/>
      <c r="JKB276" s="1"/>
      <c r="JKC276" s="1"/>
      <c r="JKD276" s="1"/>
      <c r="JKE276" s="1"/>
      <c r="JKF276" s="1"/>
      <c r="JKG276" s="1"/>
      <c r="JKH276" s="1"/>
      <c r="JKI276" s="1"/>
      <c r="JKJ276" s="1"/>
      <c r="JKK276" s="1"/>
      <c r="JKL276" s="1"/>
      <c r="JKM276" s="1"/>
      <c r="JKN276" s="1"/>
      <c r="JKO276" s="1"/>
      <c r="JKP276" s="1"/>
      <c r="JKQ276" s="1"/>
      <c r="JKR276" s="1"/>
      <c r="JKS276" s="1"/>
      <c r="JKT276" s="1"/>
      <c r="JKU276" s="1"/>
      <c r="JKV276" s="1"/>
      <c r="JKW276" s="1"/>
      <c r="JKX276" s="1"/>
      <c r="JKY276" s="1"/>
      <c r="JKZ276" s="1"/>
      <c r="JLA276" s="1"/>
      <c r="JLB276" s="1"/>
      <c r="JLC276" s="1"/>
      <c r="JLD276" s="1"/>
      <c r="JLE276" s="1"/>
      <c r="JLF276" s="1"/>
      <c r="JLG276" s="1"/>
      <c r="JLH276" s="1"/>
      <c r="JLI276" s="1"/>
      <c r="JLJ276" s="1"/>
      <c r="JLK276" s="1"/>
      <c r="JLL276" s="1"/>
      <c r="JLM276" s="1"/>
      <c r="JLN276" s="1"/>
      <c r="JLO276" s="1"/>
      <c r="JLP276" s="1"/>
      <c r="JLQ276" s="1"/>
      <c r="JLR276" s="1"/>
      <c r="JLS276" s="1"/>
      <c r="JLT276" s="1"/>
      <c r="JLU276" s="1"/>
      <c r="JLV276" s="1"/>
      <c r="JLW276" s="1"/>
      <c r="JLX276" s="1"/>
      <c r="JLY276" s="1"/>
      <c r="JLZ276" s="1"/>
      <c r="JMA276" s="1"/>
      <c r="JMB276" s="1"/>
      <c r="JMC276" s="1"/>
      <c r="JMD276" s="1"/>
      <c r="JME276" s="1"/>
      <c r="JMF276" s="1"/>
      <c r="JMG276" s="1"/>
      <c r="JMH276" s="1"/>
      <c r="JMI276" s="1"/>
      <c r="JMJ276" s="1"/>
      <c r="JMK276" s="1"/>
      <c r="JML276" s="1"/>
      <c r="JMM276" s="1"/>
      <c r="JMN276" s="1"/>
      <c r="JMO276" s="1"/>
      <c r="JMP276" s="1"/>
      <c r="JMQ276" s="1"/>
      <c r="JMR276" s="1"/>
      <c r="JMS276" s="1"/>
      <c r="JMT276" s="1"/>
      <c r="JMU276" s="1"/>
      <c r="JMV276" s="1"/>
      <c r="JMW276" s="1"/>
      <c r="JMX276" s="1"/>
      <c r="JMY276" s="1"/>
      <c r="JMZ276" s="1"/>
      <c r="JNA276" s="1"/>
      <c r="JNB276" s="1"/>
      <c r="JNC276" s="1"/>
      <c r="JND276" s="1"/>
      <c r="JNE276" s="1"/>
      <c r="JNF276" s="1"/>
      <c r="JNG276" s="1"/>
      <c r="JNH276" s="1"/>
      <c r="JNI276" s="1"/>
      <c r="JNJ276" s="1"/>
      <c r="JNK276" s="1"/>
      <c r="JNL276" s="1"/>
      <c r="JNM276" s="1"/>
      <c r="JNN276" s="1"/>
      <c r="JNO276" s="1"/>
      <c r="JNP276" s="1"/>
      <c r="JNQ276" s="1"/>
      <c r="JNR276" s="1"/>
      <c r="JNS276" s="1"/>
      <c r="JNT276" s="1"/>
      <c r="JNU276" s="1"/>
      <c r="JNV276" s="1"/>
      <c r="JNW276" s="1"/>
      <c r="JNX276" s="1"/>
      <c r="JNY276" s="1"/>
      <c r="JNZ276" s="1"/>
      <c r="JOA276" s="1"/>
      <c r="JOB276" s="1"/>
      <c r="JOC276" s="1"/>
      <c r="JOD276" s="1"/>
      <c r="JOE276" s="1"/>
      <c r="JOF276" s="1"/>
      <c r="JOG276" s="1"/>
      <c r="JOH276" s="1"/>
      <c r="JOI276" s="1"/>
      <c r="JOJ276" s="1"/>
      <c r="JOK276" s="1"/>
      <c r="JOL276" s="1"/>
      <c r="JOM276" s="1"/>
      <c r="JON276" s="1"/>
      <c r="JOO276" s="1"/>
      <c r="JOP276" s="1"/>
      <c r="JOQ276" s="1"/>
      <c r="JOR276" s="1"/>
      <c r="JOS276" s="1"/>
      <c r="JOT276" s="1"/>
      <c r="JOU276" s="1"/>
      <c r="JOV276" s="1"/>
      <c r="JOW276" s="1"/>
      <c r="JOX276" s="1"/>
      <c r="JOY276" s="1"/>
      <c r="JOZ276" s="1"/>
      <c r="JPA276" s="1"/>
      <c r="JPB276" s="1"/>
      <c r="JPC276" s="1"/>
      <c r="JPD276" s="1"/>
      <c r="JPE276" s="1"/>
      <c r="JPF276" s="1"/>
      <c r="JPG276" s="1"/>
      <c r="JPH276" s="1"/>
      <c r="JPI276" s="1"/>
      <c r="JPJ276" s="1"/>
      <c r="JPK276" s="1"/>
      <c r="JPL276" s="1"/>
      <c r="JPM276" s="1"/>
      <c r="JPN276" s="1"/>
      <c r="JPO276" s="1"/>
      <c r="JPP276" s="1"/>
      <c r="JPQ276" s="1"/>
      <c r="JPR276" s="1"/>
      <c r="JPS276" s="1"/>
      <c r="JPT276" s="1"/>
      <c r="JPU276" s="1"/>
      <c r="JPV276" s="1"/>
      <c r="JPW276" s="1"/>
      <c r="JPX276" s="1"/>
      <c r="JPY276" s="1"/>
      <c r="JPZ276" s="1"/>
      <c r="JQA276" s="1"/>
      <c r="JQB276" s="1"/>
      <c r="JQC276" s="1"/>
      <c r="JQD276" s="1"/>
      <c r="JQE276" s="1"/>
      <c r="JQF276" s="1"/>
      <c r="JQG276" s="1"/>
      <c r="JQH276" s="1"/>
      <c r="JQI276" s="1"/>
      <c r="JQJ276" s="1"/>
      <c r="JQK276" s="1"/>
      <c r="JQL276" s="1"/>
      <c r="JQM276" s="1"/>
      <c r="JQN276" s="1"/>
      <c r="JQO276" s="1"/>
      <c r="JQP276" s="1"/>
      <c r="JQQ276" s="1"/>
      <c r="JQR276" s="1"/>
      <c r="JQS276" s="1"/>
      <c r="JQT276" s="1"/>
      <c r="JQU276" s="1"/>
      <c r="JQV276" s="1"/>
      <c r="JQW276" s="1"/>
      <c r="JQX276" s="1"/>
      <c r="JQY276" s="1"/>
      <c r="JQZ276" s="1"/>
      <c r="JRA276" s="1"/>
      <c r="JRB276" s="1"/>
      <c r="JRC276" s="1"/>
      <c r="JRD276" s="1"/>
      <c r="JRE276" s="1"/>
      <c r="JRF276" s="1"/>
      <c r="JRG276" s="1"/>
      <c r="JRH276" s="1"/>
      <c r="JRI276" s="1"/>
      <c r="JRJ276" s="1"/>
      <c r="JRK276" s="1"/>
      <c r="JRL276" s="1"/>
      <c r="JRM276" s="1"/>
      <c r="JRN276" s="1"/>
      <c r="JRO276" s="1"/>
      <c r="JRP276" s="1"/>
      <c r="JRQ276" s="1"/>
      <c r="JRR276" s="1"/>
      <c r="JRS276" s="1"/>
      <c r="JRT276" s="1"/>
      <c r="JRU276" s="1"/>
      <c r="JRV276" s="1"/>
      <c r="JRW276" s="1"/>
      <c r="JRX276" s="1"/>
      <c r="JRY276" s="1"/>
      <c r="JRZ276" s="1"/>
      <c r="JSA276" s="1"/>
      <c r="JSB276" s="1"/>
      <c r="JSC276" s="1"/>
      <c r="JSD276" s="1"/>
      <c r="JSE276" s="1"/>
      <c r="JSF276" s="1"/>
      <c r="JSG276" s="1"/>
      <c r="JSH276" s="1"/>
      <c r="JSI276" s="1"/>
      <c r="JSJ276" s="1"/>
      <c r="JSK276" s="1"/>
      <c r="JSL276" s="1"/>
      <c r="JSM276" s="1"/>
      <c r="JSN276" s="1"/>
      <c r="JSO276" s="1"/>
      <c r="JSP276" s="1"/>
      <c r="JSQ276" s="1"/>
      <c r="JSR276" s="1"/>
      <c r="JSS276" s="1"/>
      <c r="JST276" s="1"/>
      <c r="JSU276" s="1"/>
      <c r="JSV276" s="1"/>
      <c r="JSW276" s="1"/>
      <c r="JSX276" s="1"/>
      <c r="JSY276" s="1"/>
      <c r="JSZ276" s="1"/>
      <c r="JTA276" s="1"/>
      <c r="JTB276" s="1"/>
      <c r="JTC276" s="1"/>
      <c r="JTD276" s="1"/>
      <c r="JTE276" s="1"/>
      <c r="JTF276" s="1"/>
      <c r="JTG276" s="1"/>
      <c r="JTH276" s="1"/>
      <c r="JTI276" s="1"/>
      <c r="JTJ276" s="1"/>
      <c r="JTK276" s="1"/>
      <c r="JTL276" s="1"/>
      <c r="JTM276" s="1"/>
      <c r="JTN276" s="1"/>
      <c r="JTO276" s="1"/>
      <c r="JTP276" s="1"/>
      <c r="JTQ276" s="1"/>
      <c r="JTR276" s="1"/>
      <c r="JTS276" s="1"/>
      <c r="JTT276" s="1"/>
      <c r="JTU276" s="1"/>
      <c r="JTV276" s="1"/>
      <c r="JTW276" s="1"/>
      <c r="JTX276" s="1"/>
      <c r="JTY276" s="1"/>
      <c r="JTZ276" s="1"/>
      <c r="JUA276" s="1"/>
      <c r="JUB276" s="1"/>
      <c r="JUC276" s="1"/>
      <c r="JUD276" s="1"/>
      <c r="JUE276" s="1"/>
      <c r="JUF276" s="1"/>
      <c r="JUG276" s="1"/>
      <c r="JUH276" s="1"/>
      <c r="JUI276" s="1"/>
      <c r="JUJ276" s="1"/>
      <c r="JUK276" s="1"/>
      <c r="JUL276" s="1"/>
      <c r="JUM276" s="1"/>
      <c r="JUN276" s="1"/>
      <c r="JUO276" s="1"/>
      <c r="JUP276" s="1"/>
      <c r="JUQ276" s="1"/>
      <c r="JUR276" s="1"/>
      <c r="JUS276" s="1"/>
      <c r="JUT276" s="1"/>
      <c r="JUU276" s="1"/>
      <c r="JUV276" s="1"/>
      <c r="JUW276" s="1"/>
      <c r="JUX276" s="1"/>
      <c r="JUY276" s="1"/>
      <c r="JUZ276" s="1"/>
      <c r="JVA276" s="1"/>
      <c r="JVB276" s="1"/>
      <c r="JVC276" s="1"/>
      <c r="JVD276" s="1"/>
      <c r="JVE276" s="1"/>
      <c r="JVF276" s="1"/>
      <c r="JVG276" s="1"/>
      <c r="JVH276" s="1"/>
      <c r="JVI276" s="1"/>
      <c r="JVJ276" s="1"/>
      <c r="JVK276" s="1"/>
      <c r="JVL276" s="1"/>
      <c r="JVM276" s="1"/>
      <c r="JVN276" s="1"/>
      <c r="JVO276" s="1"/>
      <c r="JVP276" s="1"/>
      <c r="JVQ276" s="1"/>
      <c r="JVR276" s="1"/>
      <c r="JVS276" s="1"/>
      <c r="JVT276" s="1"/>
      <c r="JVU276" s="1"/>
      <c r="JVV276" s="1"/>
      <c r="JVW276" s="1"/>
      <c r="JVX276" s="1"/>
      <c r="JVY276" s="1"/>
      <c r="JVZ276" s="1"/>
      <c r="JWA276" s="1"/>
      <c r="JWB276" s="1"/>
      <c r="JWC276" s="1"/>
      <c r="JWD276" s="1"/>
      <c r="JWE276" s="1"/>
      <c r="JWF276" s="1"/>
      <c r="JWG276" s="1"/>
      <c r="JWH276" s="1"/>
      <c r="JWI276" s="1"/>
      <c r="JWJ276" s="1"/>
      <c r="JWK276" s="1"/>
      <c r="JWL276" s="1"/>
      <c r="JWM276" s="1"/>
      <c r="JWN276" s="1"/>
      <c r="JWO276" s="1"/>
      <c r="JWP276" s="1"/>
      <c r="JWQ276" s="1"/>
      <c r="JWR276" s="1"/>
      <c r="JWS276" s="1"/>
      <c r="JWT276" s="1"/>
      <c r="JWU276" s="1"/>
      <c r="JWV276" s="1"/>
      <c r="JWW276" s="1"/>
      <c r="JWX276" s="1"/>
      <c r="JWY276" s="1"/>
      <c r="JWZ276" s="1"/>
      <c r="JXA276" s="1"/>
      <c r="JXB276" s="1"/>
      <c r="JXC276" s="1"/>
      <c r="JXD276" s="1"/>
      <c r="JXE276" s="1"/>
      <c r="JXF276" s="1"/>
      <c r="JXG276" s="1"/>
      <c r="JXH276" s="1"/>
      <c r="JXI276" s="1"/>
      <c r="JXJ276" s="1"/>
      <c r="JXK276" s="1"/>
      <c r="JXL276" s="1"/>
      <c r="JXM276" s="1"/>
      <c r="JXN276" s="1"/>
      <c r="JXO276" s="1"/>
      <c r="JXP276" s="1"/>
      <c r="JXQ276" s="1"/>
      <c r="JXR276" s="1"/>
      <c r="JXS276" s="1"/>
      <c r="JXT276" s="1"/>
      <c r="JXU276" s="1"/>
      <c r="JXV276" s="1"/>
      <c r="JXW276" s="1"/>
      <c r="JXX276" s="1"/>
      <c r="JXY276" s="1"/>
      <c r="JXZ276" s="1"/>
      <c r="JYA276" s="1"/>
      <c r="JYB276" s="1"/>
      <c r="JYC276" s="1"/>
      <c r="JYD276" s="1"/>
      <c r="JYE276" s="1"/>
      <c r="JYF276" s="1"/>
      <c r="JYG276" s="1"/>
      <c r="JYH276" s="1"/>
      <c r="JYI276" s="1"/>
      <c r="JYJ276" s="1"/>
      <c r="JYK276" s="1"/>
      <c r="JYL276" s="1"/>
      <c r="JYM276" s="1"/>
      <c r="JYN276" s="1"/>
      <c r="JYO276" s="1"/>
      <c r="JYP276" s="1"/>
      <c r="JYQ276" s="1"/>
      <c r="JYR276" s="1"/>
      <c r="JYS276" s="1"/>
      <c r="JYT276" s="1"/>
      <c r="JYU276" s="1"/>
      <c r="JYV276" s="1"/>
      <c r="JYW276" s="1"/>
      <c r="JYX276" s="1"/>
      <c r="JYY276" s="1"/>
      <c r="JYZ276" s="1"/>
      <c r="JZA276" s="1"/>
      <c r="JZB276" s="1"/>
      <c r="JZC276" s="1"/>
      <c r="JZD276" s="1"/>
      <c r="JZE276" s="1"/>
      <c r="JZF276" s="1"/>
      <c r="JZG276" s="1"/>
      <c r="JZH276" s="1"/>
      <c r="JZI276" s="1"/>
      <c r="JZJ276" s="1"/>
      <c r="JZK276" s="1"/>
      <c r="JZL276" s="1"/>
      <c r="JZM276" s="1"/>
      <c r="JZN276" s="1"/>
      <c r="JZO276" s="1"/>
      <c r="JZP276" s="1"/>
      <c r="JZQ276" s="1"/>
      <c r="JZR276" s="1"/>
      <c r="JZS276" s="1"/>
      <c r="JZT276" s="1"/>
      <c r="JZU276" s="1"/>
      <c r="JZV276" s="1"/>
      <c r="JZW276" s="1"/>
      <c r="JZX276" s="1"/>
      <c r="JZY276" s="1"/>
      <c r="JZZ276" s="1"/>
      <c r="KAA276" s="1"/>
      <c r="KAB276" s="1"/>
      <c r="KAC276" s="1"/>
      <c r="KAD276" s="1"/>
      <c r="KAE276" s="1"/>
      <c r="KAF276" s="1"/>
      <c r="KAG276" s="1"/>
      <c r="KAH276" s="1"/>
      <c r="KAI276" s="1"/>
      <c r="KAJ276" s="1"/>
      <c r="KAK276" s="1"/>
      <c r="KAL276" s="1"/>
      <c r="KAM276" s="1"/>
      <c r="KAN276" s="1"/>
      <c r="KAO276" s="1"/>
      <c r="KAP276" s="1"/>
      <c r="KAQ276" s="1"/>
      <c r="KAR276" s="1"/>
      <c r="KAS276" s="1"/>
      <c r="KAT276" s="1"/>
      <c r="KAU276" s="1"/>
      <c r="KAV276" s="1"/>
      <c r="KAW276" s="1"/>
      <c r="KAX276" s="1"/>
      <c r="KAY276" s="1"/>
      <c r="KAZ276" s="1"/>
      <c r="KBA276" s="1"/>
      <c r="KBB276" s="1"/>
      <c r="KBC276" s="1"/>
      <c r="KBD276" s="1"/>
      <c r="KBE276" s="1"/>
      <c r="KBF276" s="1"/>
      <c r="KBG276" s="1"/>
      <c r="KBH276" s="1"/>
      <c r="KBI276" s="1"/>
      <c r="KBJ276" s="1"/>
      <c r="KBK276" s="1"/>
      <c r="KBL276" s="1"/>
      <c r="KBM276" s="1"/>
      <c r="KBN276" s="1"/>
      <c r="KBO276" s="1"/>
      <c r="KBP276" s="1"/>
      <c r="KBQ276" s="1"/>
      <c r="KBR276" s="1"/>
      <c r="KBS276" s="1"/>
      <c r="KBT276" s="1"/>
      <c r="KBU276" s="1"/>
      <c r="KBV276" s="1"/>
      <c r="KBW276" s="1"/>
      <c r="KBX276" s="1"/>
      <c r="KBY276" s="1"/>
      <c r="KBZ276" s="1"/>
      <c r="KCA276" s="1"/>
      <c r="KCB276" s="1"/>
      <c r="KCC276" s="1"/>
      <c r="KCD276" s="1"/>
      <c r="KCE276" s="1"/>
      <c r="KCF276" s="1"/>
      <c r="KCG276" s="1"/>
      <c r="KCH276" s="1"/>
      <c r="KCI276" s="1"/>
      <c r="KCJ276" s="1"/>
      <c r="KCK276" s="1"/>
      <c r="KCL276" s="1"/>
      <c r="KCM276" s="1"/>
      <c r="KCN276" s="1"/>
      <c r="KCO276" s="1"/>
      <c r="KCP276" s="1"/>
      <c r="KCQ276" s="1"/>
      <c r="KCR276" s="1"/>
      <c r="KCS276" s="1"/>
      <c r="KCT276" s="1"/>
      <c r="KCU276" s="1"/>
      <c r="KCV276" s="1"/>
      <c r="KCW276" s="1"/>
      <c r="KCX276" s="1"/>
      <c r="KCY276" s="1"/>
      <c r="KCZ276" s="1"/>
      <c r="KDA276" s="1"/>
      <c r="KDB276" s="1"/>
      <c r="KDC276" s="1"/>
      <c r="KDD276" s="1"/>
      <c r="KDE276" s="1"/>
      <c r="KDF276" s="1"/>
      <c r="KDG276" s="1"/>
      <c r="KDH276" s="1"/>
      <c r="KDI276" s="1"/>
      <c r="KDJ276" s="1"/>
      <c r="KDK276" s="1"/>
      <c r="KDL276" s="1"/>
      <c r="KDM276" s="1"/>
      <c r="KDN276" s="1"/>
      <c r="KDO276" s="1"/>
      <c r="KDP276" s="1"/>
      <c r="KDQ276" s="1"/>
      <c r="KDR276" s="1"/>
      <c r="KDS276" s="1"/>
      <c r="KDT276" s="1"/>
      <c r="KDU276" s="1"/>
      <c r="KDV276" s="1"/>
      <c r="KDW276" s="1"/>
      <c r="KDX276" s="1"/>
      <c r="KDY276" s="1"/>
      <c r="KDZ276" s="1"/>
      <c r="KEA276" s="1"/>
      <c r="KEB276" s="1"/>
      <c r="KEC276" s="1"/>
      <c r="KED276" s="1"/>
      <c r="KEE276" s="1"/>
      <c r="KEF276" s="1"/>
      <c r="KEG276" s="1"/>
      <c r="KEH276" s="1"/>
      <c r="KEI276" s="1"/>
      <c r="KEJ276" s="1"/>
      <c r="KEK276" s="1"/>
      <c r="KEL276" s="1"/>
      <c r="KEM276" s="1"/>
      <c r="KEN276" s="1"/>
      <c r="KEO276" s="1"/>
      <c r="KEP276" s="1"/>
      <c r="KEQ276" s="1"/>
      <c r="KER276" s="1"/>
      <c r="KES276" s="1"/>
      <c r="KET276" s="1"/>
      <c r="KEU276" s="1"/>
      <c r="KEV276" s="1"/>
      <c r="KEW276" s="1"/>
      <c r="KEX276" s="1"/>
      <c r="KEY276" s="1"/>
      <c r="KEZ276" s="1"/>
      <c r="KFA276" s="1"/>
      <c r="KFB276" s="1"/>
      <c r="KFC276" s="1"/>
      <c r="KFD276" s="1"/>
      <c r="KFE276" s="1"/>
      <c r="KFF276" s="1"/>
      <c r="KFG276" s="1"/>
      <c r="KFH276" s="1"/>
      <c r="KFI276" s="1"/>
      <c r="KFJ276" s="1"/>
      <c r="KFK276" s="1"/>
      <c r="KFL276" s="1"/>
      <c r="KFM276" s="1"/>
      <c r="KFN276" s="1"/>
      <c r="KFO276" s="1"/>
      <c r="KFP276" s="1"/>
      <c r="KFQ276" s="1"/>
      <c r="KFR276" s="1"/>
      <c r="KFS276" s="1"/>
      <c r="KFT276" s="1"/>
      <c r="KFU276" s="1"/>
      <c r="KFV276" s="1"/>
      <c r="KFW276" s="1"/>
      <c r="KFX276" s="1"/>
      <c r="KFY276" s="1"/>
      <c r="KFZ276" s="1"/>
      <c r="KGA276" s="1"/>
      <c r="KGB276" s="1"/>
      <c r="KGC276" s="1"/>
      <c r="KGD276" s="1"/>
      <c r="KGE276" s="1"/>
      <c r="KGF276" s="1"/>
      <c r="KGG276" s="1"/>
      <c r="KGH276" s="1"/>
      <c r="KGI276" s="1"/>
      <c r="KGJ276" s="1"/>
      <c r="KGK276" s="1"/>
      <c r="KGL276" s="1"/>
      <c r="KGM276" s="1"/>
      <c r="KGN276" s="1"/>
      <c r="KGO276" s="1"/>
      <c r="KGP276" s="1"/>
      <c r="KGQ276" s="1"/>
      <c r="KGR276" s="1"/>
      <c r="KGS276" s="1"/>
      <c r="KGT276" s="1"/>
      <c r="KGU276" s="1"/>
      <c r="KGV276" s="1"/>
      <c r="KGW276" s="1"/>
      <c r="KGX276" s="1"/>
      <c r="KGY276" s="1"/>
      <c r="KGZ276" s="1"/>
      <c r="KHA276" s="1"/>
      <c r="KHB276" s="1"/>
      <c r="KHC276" s="1"/>
      <c r="KHD276" s="1"/>
      <c r="KHE276" s="1"/>
      <c r="KHF276" s="1"/>
      <c r="KHG276" s="1"/>
      <c r="KHH276" s="1"/>
      <c r="KHI276" s="1"/>
      <c r="KHJ276" s="1"/>
      <c r="KHK276" s="1"/>
      <c r="KHL276" s="1"/>
      <c r="KHM276" s="1"/>
      <c r="KHN276" s="1"/>
      <c r="KHO276" s="1"/>
      <c r="KHP276" s="1"/>
      <c r="KHQ276" s="1"/>
      <c r="KHR276" s="1"/>
      <c r="KHS276" s="1"/>
      <c r="KHT276" s="1"/>
      <c r="KHU276" s="1"/>
      <c r="KHV276" s="1"/>
      <c r="KHW276" s="1"/>
      <c r="KHX276" s="1"/>
      <c r="KHY276" s="1"/>
      <c r="KHZ276" s="1"/>
      <c r="KIA276" s="1"/>
      <c r="KIB276" s="1"/>
      <c r="KIC276" s="1"/>
      <c r="KID276" s="1"/>
      <c r="KIE276" s="1"/>
      <c r="KIF276" s="1"/>
      <c r="KIG276" s="1"/>
      <c r="KIH276" s="1"/>
      <c r="KII276" s="1"/>
      <c r="KIJ276" s="1"/>
      <c r="KIK276" s="1"/>
      <c r="KIL276" s="1"/>
      <c r="KIM276" s="1"/>
      <c r="KIN276" s="1"/>
      <c r="KIO276" s="1"/>
      <c r="KIP276" s="1"/>
      <c r="KIQ276" s="1"/>
      <c r="KIR276" s="1"/>
      <c r="KIS276" s="1"/>
      <c r="KIT276" s="1"/>
      <c r="KIU276" s="1"/>
      <c r="KIV276" s="1"/>
      <c r="KIW276" s="1"/>
      <c r="KIX276" s="1"/>
      <c r="KIY276" s="1"/>
      <c r="KIZ276" s="1"/>
      <c r="KJA276" s="1"/>
      <c r="KJB276" s="1"/>
      <c r="KJC276" s="1"/>
      <c r="KJD276" s="1"/>
      <c r="KJE276" s="1"/>
      <c r="KJF276" s="1"/>
      <c r="KJG276" s="1"/>
      <c r="KJH276" s="1"/>
      <c r="KJI276" s="1"/>
      <c r="KJJ276" s="1"/>
      <c r="KJK276" s="1"/>
      <c r="KJL276" s="1"/>
      <c r="KJM276" s="1"/>
      <c r="KJN276" s="1"/>
      <c r="KJO276" s="1"/>
      <c r="KJP276" s="1"/>
      <c r="KJQ276" s="1"/>
      <c r="KJR276" s="1"/>
      <c r="KJS276" s="1"/>
      <c r="KJT276" s="1"/>
      <c r="KJU276" s="1"/>
      <c r="KJV276" s="1"/>
      <c r="KJW276" s="1"/>
      <c r="KJX276" s="1"/>
      <c r="KJY276" s="1"/>
      <c r="KJZ276" s="1"/>
      <c r="KKA276" s="1"/>
      <c r="KKB276" s="1"/>
      <c r="KKC276" s="1"/>
      <c r="KKD276" s="1"/>
      <c r="KKE276" s="1"/>
      <c r="KKF276" s="1"/>
      <c r="KKG276" s="1"/>
      <c r="KKH276" s="1"/>
      <c r="KKI276" s="1"/>
      <c r="KKJ276" s="1"/>
      <c r="KKK276" s="1"/>
      <c r="KKL276" s="1"/>
      <c r="KKM276" s="1"/>
      <c r="KKN276" s="1"/>
      <c r="KKO276" s="1"/>
      <c r="KKP276" s="1"/>
      <c r="KKQ276" s="1"/>
      <c r="KKR276" s="1"/>
      <c r="KKS276" s="1"/>
      <c r="KKT276" s="1"/>
      <c r="KKU276" s="1"/>
      <c r="KKV276" s="1"/>
      <c r="KKW276" s="1"/>
      <c r="KKX276" s="1"/>
      <c r="KKY276" s="1"/>
      <c r="KKZ276" s="1"/>
      <c r="KLA276" s="1"/>
      <c r="KLB276" s="1"/>
      <c r="KLC276" s="1"/>
      <c r="KLD276" s="1"/>
      <c r="KLE276" s="1"/>
      <c r="KLF276" s="1"/>
      <c r="KLG276" s="1"/>
      <c r="KLH276" s="1"/>
      <c r="KLI276" s="1"/>
      <c r="KLJ276" s="1"/>
      <c r="KLK276" s="1"/>
      <c r="KLL276" s="1"/>
      <c r="KLM276" s="1"/>
      <c r="KLN276" s="1"/>
      <c r="KLO276" s="1"/>
      <c r="KLP276" s="1"/>
      <c r="KLQ276" s="1"/>
      <c r="KLR276" s="1"/>
      <c r="KLS276" s="1"/>
      <c r="KLT276" s="1"/>
      <c r="KLU276" s="1"/>
      <c r="KLV276" s="1"/>
      <c r="KLW276" s="1"/>
      <c r="KLX276" s="1"/>
      <c r="KLY276" s="1"/>
      <c r="KLZ276" s="1"/>
      <c r="KMA276" s="1"/>
      <c r="KMB276" s="1"/>
      <c r="KMC276" s="1"/>
      <c r="KMD276" s="1"/>
      <c r="KME276" s="1"/>
      <c r="KMF276" s="1"/>
      <c r="KMG276" s="1"/>
      <c r="KMH276" s="1"/>
      <c r="KMI276" s="1"/>
      <c r="KMJ276" s="1"/>
      <c r="KMK276" s="1"/>
      <c r="KML276" s="1"/>
      <c r="KMM276" s="1"/>
      <c r="KMN276" s="1"/>
      <c r="KMO276" s="1"/>
      <c r="KMP276" s="1"/>
      <c r="KMQ276" s="1"/>
      <c r="KMR276" s="1"/>
      <c r="KMS276" s="1"/>
      <c r="KMT276" s="1"/>
      <c r="KMU276" s="1"/>
      <c r="KMV276" s="1"/>
      <c r="KMW276" s="1"/>
      <c r="KMX276" s="1"/>
      <c r="KMY276" s="1"/>
      <c r="KMZ276" s="1"/>
      <c r="KNA276" s="1"/>
      <c r="KNB276" s="1"/>
      <c r="KNC276" s="1"/>
      <c r="KND276" s="1"/>
      <c r="KNE276" s="1"/>
      <c r="KNF276" s="1"/>
      <c r="KNG276" s="1"/>
      <c r="KNH276" s="1"/>
      <c r="KNI276" s="1"/>
      <c r="KNJ276" s="1"/>
      <c r="KNK276" s="1"/>
      <c r="KNL276" s="1"/>
      <c r="KNM276" s="1"/>
      <c r="KNN276" s="1"/>
      <c r="KNO276" s="1"/>
      <c r="KNP276" s="1"/>
      <c r="KNQ276" s="1"/>
      <c r="KNR276" s="1"/>
      <c r="KNS276" s="1"/>
      <c r="KNT276" s="1"/>
      <c r="KNU276" s="1"/>
      <c r="KNV276" s="1"/>
      <c r="KNW276" s="1"/>
      <c r="KNX276" s="1"/>
      <c r="KNY276" s="1"/>
      <c r="KNZ276" s="1"/>
      <c r="KOA276" s="1"/>
      <c r="KOB276" s="1"/>
      <c r="KOC276" s="1"/>
      <c r="KOD276" s="1"/>
      <c r="KOE276" s="1"/>
      <c r="KOF276" s="1"/>
      <c r="KOG276" s="1"/>
      <c r="KOH276" s="1"/>
      <c r="KOI276" s="1"/>
      <c r="KOJ276" s="1"/>
      <c r="KOK276" s="1"/>
      <c r="KOL276" s="1"/>
      <c r="KOM276" s="1"/>
      <c r="KON276" s="1"/>
      <c r="KOO276" s="1"/>
      <c r="KOP276" s="1"/>
      <c r="KOQ276" s="1"/>
      <c r="KOR276" s="1"/>
      <c r="KOS276" s="1"/>
      <c r="KOT276" s="1"/>
      <c r="KOU276" s="1"/>
      <c r="KOV276" s="1"/>
      <c r="KOW276" s="1"/>
      <c r="KOX276" s="1"/>
      <c r="KOY276" s="1"/>
      <c r="KOZ276" s="1"/>
      <c r="KPA276" s="1"/>
      <c r="KPB276" s="1"/>
      <c r="KPC276" s="1"/>
      <c r="KPD276" s="1"/>
      <c r="KPE276" s="1"/>
      <c r="KPF276" s="1"/>
      <c r="KPG276" s="1"/>
      <c r="KPH276" s="1"/>
      <c r="KPI276" s="1"/>
      <c r="KPJ276" s="1"/>
      <c r="KPK276" s="1"/>
      <c r="KPL276" s="1"/>
      <c r="KPM276" s="1"/>
      <c r="KPN276" s="1"/>
      <c r="KPO276" s="1"/>
      <c r="KPP276" s="1"/>
      <c r="KPQ276" s="1"/>
      <c r="KPR276" s="1"/>
      <c r="KPS276" s="1"/>
      <c r="KPT276" s="1"/>
      <c r="KPU276" s="1"/>
      <c r="KPV276" s="1"/>
      <c r="KPW276" s="1"/>
      <c r="KPX276" s="1"/>
      <c r="KPY276" s="1"/>
      <c r="KPZ276" s="1"/>
      <c r="KQA276" s="1"/>
      <c r="KQB276" s="1"/>
      <c r="KQC276" s="1"/>
      <c r="KQD276" s="1"/>
      <c r="KQE276" s="1"/>
      <c r="KQF276" s="1"/>
      <c r="KQG276" s="1"/>
      <c r="KQH276" s="1"/>
      <c r="KQI276" s="1"/>
      <c r="KQJ276" s="1"/>
      <c r="KQK276" s="1"/>
      <c r="KQL276" s="1"/>
      <c r="KQM276" s="1"/>
      <c r="KQN276" s="1"/>
      <c r="KQO276" s="1"/>
      <c r="KQP276" s="1"/>
      <c r="KQQ276" s="1"/>
      <c r="KQR276" s="1"/>
      <c r="KQS276" s="1"/>
      <c r="KQT276" s="1"/>
      <c r="KQU276" s="1"/>
      <c r="KQV276" s="1"/>
      <c r="KQW276" s="1"/>
      <c r="KQX276" s="1"/>
      <c r="KQY276" s="1"/>
      <c r="KQZ276" s="1"/>
      <c r="KRA276" s="1"/>
      <c r="KRB276" s="1"/>
      <c r="KRC276" s="1"/>
      <c r="KRD276" s="1"/>
      <c r="KRE276" s="1"/>
      <c r="KRF276" s="1"/>
      <c r="KRG276" s="1"/>
      <c r="KRH276" s="1"/>
      <c r="KRI276" s="1"/>
      <c r="KRJ276" s="1"/>
      <c r="KRK276" s="1"/>
      <c r="KRL276" s="1"/>
      <c r="KRM276" s="1"/>
      <c r="KRN276" s="1"/>
      <c r="KRO276" s="1"/>
      <c r="KRP276" s="1"/>
      <c r="KRQ276" s="1"/>
      <c r="KRR276" s="1"/>
      <c r="KRS276" s="1"/>
      <c r="KRT276" s="1"/>
      <c r="KRU276" s="1"/>
      <c r="KRV276" s="1"/>
      <c r="KRW276" s="1"/>
      <c r="KRX276" s="1"/>
      <c r="KRY276" s="1"/>
      <c r="KRZ276" s="1"/>
      <c r="KSA276" s="1"/>
      <c r="KSB276" s="1"/>
      <c r="KSC276" s="1"/>
      <c r="KSD276" s="1"/>
      <c r="KSE276" s="1"/>
      <c r="KSF276" s="1"/>
      <c r="KSG276" s="1"/>
      <c r="KSH276" s="1"/>
      <c r="KSI276" s="1"/>
      <c r="KSJ276" s="1"/>
      <c r="KSK276" s="1"/>
      <c r="KSL276" s="1"/>
      <c r="KSM276" s="1"/>
      <c r="KSN276" s="1"/>
      <c r="KSO276" s="1"/>
      <c r="KSP276" s="1"/>
      <c r="KSQ276" s="1"/>
      <c r="KSR276" s="1"/>
      <c r="KSS276" s="1"/>
      <c r="KST276" s="1"/>
      <c r="KSU276" s="1"/>
      <c r="KSV276" s="1"/>
      <c r="KSW276" s="1"/>
      <c r="KSX276" s="1"/>
      <c r="KSY276" s="1"/>
      <c r="KSZ276" s="1"/>
      <c r="KTA276" s="1"/>
      <c r="KTB276" s="1"/>
      <c r="KTC276" s="1"/>
      <c r="KTD276" s="1"/>
      <c r="KTE276" s="1"/>
      <c r="KTF276" s="1"/>
      <c r="KTG276" s="1"/>
      <c r="KTH276" s="1"/>
      <c r="KTI276" s="1"/>
      <c r="KTJ276" s="1"/>
      <c r="KTK276" s="1"/>
      <c r="KTL276" s="1"/>
      <c r="KTM276" s="1"/>
      <c r="KTN276" s="1"/>
      <c r="KTO276" s="1"/>
      <c r="KTP276" s="1"/>
      <c r="KTQ276" s="1"/>
      <c r="KTR276" s="1"/>
      <c r="KTS276" s="1"/>
      <c r="KTT276" s="1"/>
      <c r="KTU276" s="1"/>
      <c r="KTV276" s="1"/>
      <c r="KTW276" s="1"/>
      <c r="KTX276" s="1"/>
      <c r="KTY276" s="1"/>
      <c r="KTZ276" s="1"/>
      <c r="KUA276" s="1"/>
      <c r="KUB276" s="1"/>
      <c r="KUC276" s="1"/>
      <c r="KUD276" s="1"/>
      <c r="KUE276" s="1"/>
      <c r="KUF276" s="1"/>
      <c r="KUG276" s="1"/>
      <c r="KUH276" s="1"/>
      <c r="KUI276" s="1"/>
      <c r="KUJ276" s="1"/>
      <c r="KUK276" s="1"/>
      <c r="KUL276" s="1"/>
      <c r="KUM276" s="1"/>
      <c r="KUN276" s="1"/>
      <c r="KUO276" s="1"/>
      <c r="KUP276" s="1"/>
      <c r="KUQ276" s="1"/>
      <c r="KUR276" s="1"/>
      <c r="KUS276" s="1"/>
      <c r="KUT276" s="1"/>
      <c r="KUU276" s="1"/>
      <c r="KUV276" s="1"/>
      <c r="KUW276" s="1"/>
      <c r="KUX276" s="1"/>
      <c r="KUY276" s="1"/>
      <c r="KUZ276" s="1"/>
      <c r="KVA276" s="1"/>
      <c r="KVB276" s="1"/>
      <c r="KVC276" s="1"/>
      <c r="KVD276" s="1"/>
      <c r="KVE276" s="1"/>
      <c r="KVF276" s="1"/>
      <c r="KVG276" s="1"/>
      <c r="KVH276" s="1"/>
      <c r="KVI276" s="1"/>
      <c r="KVJ276" s="1"/>
      <c r="KVK276" s="1"/>
      <c r="KVL276" s="1"/>
      <c r="KVM276" s="1"/>
      <c r="KVN276" s="1"/>
      <c r="KVO276" s="1"/>
      <c r="KVP276" s="1"/>
      <c r="KVQ276" s="1"/>
      <c r="KVR276" s="1"/>
      <c r="KVS276" s="1"/>
      <c r="KVT276" s="1"/>
      <c r="KVU276" s="1"/>
      <c r="KVV276" s="1"/>
      <c r="KVW276" s="1"/>
      <c r="KVX276" s="1"/>
      <c r="KVY276" s="1"/>
      <c r="KVZ276" s="1"/>
      <c r="KWA276" s="1"/>
      <c r="KWB276" s="1"/>
      <c r="KWC276" s="1"/>
      <c r="KWD276" s="1"/>
      <c r="KWE276" s="1"/>
      <c r="KWF276" s="1"/>
      <c r="KWG276" s="1"/>
      <c r="KWH276" s="1"/>
      <c r="KWI276" s="1"/>
      <c r="KWJ276" s="1"/>
      <c r="KWK276" s="1"/>
      <c r="KWL276" s="1"/>
      <c r="KWM276" s="1"/>
      <c r="KWN276" s="1"/>
      <c r="KWO276" s="1"/>
      <c r="KWP276" s="1"/>
      <c r="KWQ276" s="1"/>
      <c r="KWR276" s="1"/>
      <c r="KWS276" s="1"/>
      <c r="KWT276" s="1"/>
      <c r="KWU276" s="1"/>
      <c r="KWV276" s="1"/>
      <c r="KWW276" s="1"/>
      <c r="KWX276" s="1"/>
      <c r="KWY276" s="1"/>
      <c r="KWZ276" s="1"/>
      <c r="KXA276" s="1"/>
      <c r="KXB276" s="1"/>
      <c r="KXC276" s="1"/>
      <c r="KXD276" s="1"/>
      <c r="KXE276" s="1"/>
      <c r="KXF276" s="1"/>
      <c r="KXG276" s="1"/>
      <c r="KXH276" s="1"/>
      <c r="KXI276" s="1"/>
      <c r="KXJ276" s="1"/>
      <c r="KXK276" s="1"/>
      <c r="KXL276" s="1"/>
      <c r="KXM276" s="1"/>
      <c r="KXN276" s="1"/>
      <c r="KXO276" s="1"/>
      <c r="KXP276" s="1"/>
      <c r="KXQ276" s="1"/>
      <c r="KXR276" s="1"/>
      <c r="KXS276" s="1"/>
      <c r="KXT276" s="1"/>
      <c r="KXU276" s="1"/>
      <c r="KXV276" s="1"/>
      <c r="KXW276" s="1"/>
      <c r="KXX276" s="1"/>
      <c r="KXY276" s="1"/>
      <c r="KXZ276" s="1"/>
      <c r="KYA276" s="1"/>
      <c r="KYB276" s="1"/>
      <c r="KYC276" s="1"/>
      <c r="KYD276" s="1"/>
      <c r="KYE276" s="1"/>
      <c r="KYF276" s="1"/>
      <c r="KYG276" s="1"/>
      <c r="KYH276" s="1"/>
      <c r="KYI276" s="1"/>
      <c r="KYJ276" s="1"/>
      <c r="KYK276" s="1"/>
      <c r="KYL276" s="1"/>
      <c r="KYM276" s="1"/>
      <c r="KYN276" s="1"/>
      <c r="KYO276" s="1"/>
      <c r="KYP276" s="1"/>
      <c r="KYQ276" s="1"/>
      <c r="KYR276" s="1"/>
      <c r="KYS276" s="1"/>
      <c r="KYT276" s="1"/>
      <c r="KYU276" s="1"/>
      <c r="KYV276" s="1"/>
      <c r="KYW276" s="1"/>
      <c r="KYX276" s="1"/>
      <c r="KYY276" s="1"/>
      <c r="KYZ276" s="1"/>
      <c r="KZA276" s="1"/>
      <c r="KZB276" s="1"/>
      <c r="KZC276" s="1"/>
      <c r="KZD276" s="1"/>
      <c r="KZE276" s="1"/>
      <c r="KZF276" s="1"/>
      <c r="KZG276" s="1"/>
      <c r="KZH276" s="1"/>
      <c r="KZI276" s="1"/>
      <c r="KZJ276" s="1"/>
      <c r="KZK276" s="1"/>
      <c r="KZL276" s="1"/>
      <c r="KZM276" s="1"/>
      <c r="KZN276" s="1"/>
      <c r="KZO276" s="1"/>
      <c r="KZP276" s="1"/>
      <c r="KZQ276" s="1"/>
      <c r="KZR276" s="1"/>
      <c r="KZS276" s="1"/>
      <c r="KZT276" s="1"/>
      <c r="KZU276" s="1"/>
      <c r="KZV276" s="1"/>
      <c r="KZW276" s="1"/>
      <c r="KZX276" s="1"/>
      <c r="KZY276" s="1"/>
      <c r="KZZ276" s="1"/>
      <c r="LAA276" s="1"/>
      <c r="LAB276" s="1"/>
      <c r="LAC276" s="1"/>
      <c r="LAD276" s="1"/>
      <c r="LAE276" s="1"/>
      <c r="LAF276" s="1"/>
      <c r="LAG276" s="1"/>
      <c r="LAH276" s="1"/>
      <c r="LAI276" s="1"/>
      <c r="LAJ276" s="1"/>
      <c r="LAK276" s="1"/>
      <c r="LAL276" s="1"/>
      <c r="LAM276" s="1"/>
      <c r="LAN276" s="1"/>
      <c r="LAO276" s="1"/>
      <c r="LAP276" s="1"/>
      <c r="LAQ276" s="1"/>
      <c r="LAR276" s="1"/>
      <c r="LAS276" s="1"/>
      <c r="LAT276" s="1"/>
      <c r="LAU276" s="1"/>
      <c r="LAV276" s="1"/>
      <c r="LAW276" s="1"/>
      <c r="LAX276" s="1"/>
      <c r="LAY276" s="1"/>
      <c r="LAZ276" s="1"/>
      <c r="LBA276" s="1"/>
      <c r="LBB276" s="1"/>
      <c r="LBC276" s="1"/>
      <c r="LBD276" s="1"/>
      <c r="LBE276" s="1"/>
      <c r="LBF276" s="1"/>
      <c r="LBG276" s="1"/>
      <c r="LBH276" s="1"/>
      <c r="LBI276" s="1"/>
      <c r="LBJ276" s="1"/>
      <c r="LBK276" s="1"/>
      <c r="LBL276" s="1"/>
      <c r="LBM276" s="1"/>
      <c r="LBN276" s="1"/>
      <c r="LBO276" s="1"/>
      <c r="LBP276" s="1"/>
      <c r="LBQ276" s="1"/>
      <c r="LBR276" s="1"/>
      <c r="LBS276" s="1"/>
      <c r="LBT276" s="1"/>
      <c r="LBU276" s="1"/>
      <c r="LBV276" s="1"/>
      <c r="LBW276" s="1"/>
      <c r="LBX276" s="1"/>
      <c r="LBY276" s="1"/>
      <c r="LBZ276" s="1"/>
      <c r="LCA276" s="1"/>
      <c r="LCB276" s="1"/>
      <c r="LCC276" s="1"/>
      <c r="LCD276" s="1"/>
      <c r="LCE276" s="1"/>
      <c r="LCF276" s="1"/>
      <c r="LCG276" s="1"/>
      <c r="LCH276" s="1"/>
      <c r="LCI276" s="1"/>
      <c r="LCJ276" s="1"/>
      <c r="LCK276" s="1"/>
      <c r="LCL276" s="1"/>
      <c r="LCM276" s="1"/>
      <c r="LCN276" s="1"/>
      <c r="LCO276" s="1"/>
      <c r="LCP276" s="1"/>
      <c r="LCQ276" s="1"/>
      <c r="LCR276" s="1"/>
      <c r="LCS276" s="1"/>
      <c r="LCT276" s="1"/>
      <c r="LCU276" s="1"/>
      <c r="LCV276" s="1"/>
      <c r="LCW276" s="1"/>
      <c r="LCX276" s="1"/>
      <c r="LCY276" s="1"/>
      <c r="LCZ276" s="1"/>
      <c r="LDA276" s="1"/>
      <c r="LDB276" s="1"/>
      <c r="LDC276" s="1"/>
      <c r="LDD276" s="1"/>
      <c r="LDE276" s="1"/>
      <c r="LDF276" s="1"/>
      <c r="LDG276" s="1"/>
      <c r="LDH276" s="1"/>
      <c r="LDI276" s="1"/>
      <c r="LDJ276" s="1"/>
      <c r="LDK276" s="1"/>
      <c r="LDL276" s="1"/>
      <c r="LDM276" s="1"/>
      <c r="LDN276" s="1"/>
      <c r="LDO276" s="1"/>
      <c r="LDP276" s="1"/>
      <c r="LDQ276" s="1"/>
      <c r="LDR276" s="1"/>
      <c r="LDS276" s="1"/>
      <c r="LDT276" s="1"/>
      <c r="LDU276" s="1"/>
      <c r="LDV276" s="1"/>
      <c r="LDW276" s="1"/>
      <c r="LDX276" s="1"/>
      <c r="LDY276" s="1"/>
      <c r="LDZ276" s="1"/>
      <c r="LEA276" s="1"/>
      <c r="LEB276" s="1"/>
      <c r="LEC276" s="1"/>
      <c r="LED276" s="1"/>
      <c r="LEE276" s="1"/>
      <c r="LEF276" s="1"/>
      <c r="LEG276" s="1"/>
      <c r="LEH276" s="1"/>
      <c r="LEI276" s="1"/>
      <c r="LEJ276" s="1"/>
      <c r="LEK276" s="1"/>
      <c r="LEL276" s="1"/>
      <c r="LEM276" s="1"/>
      <c r="LEN276" s="1"/>
      <c r="LEO276" s="1"/>
      <c r="LEP276" s="1"/>
      <c r="LEQ276" s="1"/>
      <c r="LER276" s="1"/>
      <c r="LES276" s="1"/>
      <c r="LET276" s="1"/>
      <c r="LEU276" s="1"/>
      <c r="LEV276" s="1"/>
      <c r="LEW276" s="1"/>
      <c r="LEX276" s="1"/>
      <c r="LEY276" s="1"/>
      <c r="LEZ276" s="1"/>
      <c r="LFA276" s="1"/>
      <c r="LFB276" s="1"/>
      <c r="LFC276" s="1"/>
      <c r="LFD276" s="1"/>
      <c r="LFE276" s="1"/>
      <c r="LFF276" s="1"/>
      <c r="LFG276" s="1"/>
      <c r="LFH276" s="1"/>
      <c r="LFI276" s="1"/>
      <c r="LFJ276" s="1"/>
      <c r="LFK276" s="1"/>
      <c r="LFL276" s="1"/>
      <c r="LFM276" s="1"/>
      <c r="LFN276" s="1"/>
      <c r="LFO276" s="1"/>
      <c r="LFP276" s="1"/>
      <c r="LFQ276" s="1"/>
      <c r="LFR276" s="1"/>
      <c r="LFS276" s="1"/>
      <c r="LFT276" s="1"/>
      <c r="LFU276" s="1"/>
      <c r="LFV276" s="1"/>
      <c r="LFW276" s="1"/>
      <c r="LFX276" s="1"/>
      <c r="LFY276" s="1"/>
      <c r="LFZ276" s="1"/>
      <c r="LGA276" s="1"/>
      <c r="LGB276" s="1"/>
      <c r="LGC276" s="1"/>
      <c r="LGD276" s="1"/>
      <c r="LGE276" s="1"/>
      <c r="LGF276" s="1"/>
      <c r="LGG276" s="1"/>
      <c r="LGH276" s="1"/>
      <c r="LGI276" s="1"/>
      <c r="LGJ276" s="1"/>
      <c r="LGK276" s="1"/>
      <c r="LGL276" s="1"/>
      <c r="LGM276" s="1"/>
      <c r="LGN276" s="1"/>
      <c r="LGO276" s="1"/>
      <c r="LGP276" s="1"/>
      <c r="LGQ276" s="1"/>
      <c r="LGR276" s="1"/>
      <c r="LGS276" s="1"/>
      <c r="LGT276" s="1"/>
      <c r="LGU276" s="1"/>
      <c r="LGV276" s="1"/>
      <c r="LGW276" s="1"/>
      <c r="LGX276" s="1"/>
      <c r="LGY276" s="1"/>
      <c r="LGZ276" s="1"/>
      <c r="LHA276" s="1"/>
      <c r="LHB276" s="1"/>
      <c r="LHC276" s="1"/>
      <c r="LHD276" s="1"/>
      <c r="LHE276" s="1"/>
      <c r="LHF276" s="1"/>
      <c r="LHG276" s="1"/>
      <c r="LHH276" s="1"/>
      <c r="LHI276" s="1"/>
      <c r="LHJ276" s="1"/>
      <c r="LHK276" s="1"/>
      <c r="LHL276" s="1"/>
      <c r="LHM276" s="1"/>
      <c r="LHN276" s="1"/>
      <c r="LHO276" s="1"/>
      <c r="LHP276" s="1"/>
      <c r="LHQ276" s="1"/>
      <c r="LHR276" s="1"/>
      <c r="LHS276" s="1"/>
      <c r="LHT276" s="1"/>
      <c r="LHU276" s="1"/>
      <c r="LHV276" s="1"/>
      <c r="LHW276" s="1"/>
      <c r="LHX276" s="1"/>
      <c r="LHY276" s="1"/>
      <c r="LHZ276" s="1"/>
      <c r="LIA276" s="1"/>
      <c r="LIB276" s="1"/>
      <c r="LIC276" s="1"/>
      <c r="LID276" s="1"/>
      <c r="LIE276" s="1"/>
      <c r="LIF276" s="1"/>
      <c r="LIG276" s="1"/>
      <c r="LIH276" s="1"/>
      <c r="LII276" s="1"/>
      <c r="LIJ276" s="1"/>
      <c r="LIK276" s="1"/>
      <c r="LIL276" s="1"/>
      <c r="LIM276" s="1"/>
      <c r="LIN276" s="1"/>
      <c r="LIO276" s="1"/>
      <c r="LIP276" s="1"/>
      <c r="LIQ276" s="1"/>
      <c r="LIR276" s="1"/>
      <c r="LIS276" s="1"/>
      <c r="LIT276" s="1"/>
      <c r="LIU276" s="1"/>
      <c r="LIV276" s="1"/>
      <c r="LIW276" s="1"/>
      <c r="LIX276" s="1"/>
      <c r="LIY276" s="1"/>
      <c r="LIZ276" s="1"/>
      <c r="LJA276" s="1"/>
      <c r="LJB276" s="1"/>
      <c r="LJC276" s="1"/>
      <c r="LJD276" s="1"/>
      <c r="LJE276" s="1"/>
      <c r="LJF276" s="1"/>
      <c r="LJG276" s="1"/>
      <c r="LJH276" s="1"/>
      <c r="LJI276" s="1"/>
      <c r="LJJ276" s="1"/>
      <c r="LJK276" s="1"/>
      <c r="LJL276" s="1"/>
      <c r="LJM276" s="1"/>
      <c r="LJN276" s="1"/>
      <c r="LJO276" s="1"/>
      <c r="LJP276" s="1"/>
      <c r="LJQ276" s="1"/>
      <c r="LJR276" s="1"/>
      <c r="LJS276" s="1"/>
      <c r="LJT276" s="1"/>
      <c r="LJU276" s="1"/>
      <c r="LJV276" s="1"/>
      <c r="LJW276" s="1"/>
      <c r="LJX276" s="1"/>
      <c r="LJY276" s="1"/>
      <c r="LJZ276" s="1"/>
      <c r="LKA276" s="1"/>
      <c r="LKB276" s="1"/>
      <c r="LKC276" s="1"/>
      <c r="LKD276" s="1"/>
      <c r="LKE276" s="1"/>
      <c r="LKF276" s="1"/>
      <c r="LKG276" s="1"/>
      <c r="LKH276" s="1"/>
      <c r="LKI276" s="1"/>
      <c r="LKJ276" s="1"/>
      <c r="LKK276" s="1"/>
      <c r="LKL276" s="1"/>
      <c r="LKM276" s="1"/>
      <c r="LKN276" s="1"/>
      <c r="LKO276" s="1"/>
      <c r="LKP276" s="1"/>
      <c r="LKQ276" s="1"/>
      <c r="LKR276" s="1"/>
      <c r="LKS276" s="1"/>
      <c r="LKT276" s="1"/>
      <c r="LKU276" s="1"/>
      <c r="LKV276" s="1"/>
      <c r="LKW276" s="1"/>
      <c r="LKX276" s="1"/>
      <c r="LKY276" s="1"/>
      <c r="LKZ276" s="1"/>
      <c r="LLA276" s="1"/>
      <c r="LLB276" s="1"/>
      <c r="LLC276" s="1"/>
      <c r="LLD276" s="1"/>
      <c r="LLE276" s="1"/>
      <c r="LLF276" s="1"/>
      <c r="LLG276" s="1"/>
      <c r="LLH276" s="1"/>
      <c r="LLI276" s="1"/>
      <c r="LLJ276" s="1"/>
      <c r="LLK276" s="1"/>
      <c r="LLL276" s="1"/>
      <c r="LLM276" s="1"/>
      <c r="LLN276" s="1"/>
      <c r="LLO276" s="1"/>
      <c r="LLP276" s="1"/>
      <c r="LLQ276" s="1"/>
      <c r="LLR276" s="1"/>
      <c r="LLS276" s="1"/>
      <c r="LLT276" s="1"/>
      <c r="LLU276" s="1"/>
      <c r="LLV276" s="1"/>
      <c r="LLW276" s="1"/>
      <c r="LLX276" s="1"/>
      <c r="LLY276" s="1"/>
      <c r="LLZ276" s="1"/>
      <c r="LMA276" s="1"/>
      <c r="LMB276" s="1"/>
      <c r="LMC276" s="1"/>
      <c r="LMD276" s="1"/>
      <c r="LME276" s="1"/>
      <c r="LMF276" s="1"/>
      <c r="LMG276" s="1"/>
      <c r="LMH276" s="1"/>
      <c r="LMI276" s="1"/>
      <c r="LMJ276" s="1"/>
      <c r="LMK276" s="1"/>
      <c r="LML276" s="1"/>
      <c r="LMM276" s="1"/>
      <c r="LMN276" s="1"/>
      <c r="LMO276" s="1"/>
      <c r="LMP276" s="1"/>
      <c r="LMQ276" s="1"/>
      <c r="LMR276" s="1"/>
      <c r="LMS276" s="1"/>
      <c r="LMT276" s="1"/>
      <c r="LMU276" s="1"/>
      <c r="LMV276" s="1"/>
      <c r="LMW276" s="1"/>
      <c r="LMX276" s="1"/>
      <c r="LMY276" s="1"/>
      <c r="LMZ276" s="1"/>
      <c r="LNA276" s="1"/>
      <c r="LNB276" s="1"/>
      <c r="LNC276" s="1"/>
      <c r="LND276" s="1"/>
      <c r="LNE276" s="1"/>
      <c r="LNF276" s="1"/>
      <c r="LNG276" s="1"/>
      <c r="LNH276" s="1"/>
      <c r="LNI276" s="1"/>
      <c r="LNJ276" s="1"/>
      <c r="LNK276" s="1"/>
      <c r="LNL276" s="1"/>
      <c r="LNM276" s="1"/>
      <c r="LNN276" s="1"/>
      <c r="LNO276" s="1"/>
      <c r="LNP276" s="1"/>
      <c r="LNQ276" s="1"/>
      <c r="LNR276" s="1"/>
      <c r="LNS276" s="1"/>
      <c r="LNT276" s="1"/>
      <c r="LNU276" s="1"/>
      <c r="LNV276" s="1"/>
      <c r="LNW276" s="1"/>
      <c r="LNX276" s="1"/>
      <c r="LNY276" s="1"/>
      <c r="LNZ276" s="1"/>
      <c r="LOA276" s="1"/>
      <c r="LOB276" s="1"/>
      <c r="LOC276" s="1"/>
      <c r="LOD276" s="1"/>
      <c r="LOE276" s="1"/>
      <c r="LOF276" s="1"/>
      <c r="LOG276" s="1"/>
      <c r="LOH276" s="1"/>
      <c r="LOI276" s="1"/>
      <c r="LOJ276" s="1"/>
      <c r="LOK276" s="1"/>
      <c r="LOL276" s="1"/>
      <c r="LOM276" s="1"/>
      <c r="LON276" s="1"/>
      <c r="LOO276" s="1"/>
      <c r="LOP276" s="1"/>
      <c r="LOQ276" s="1"/>
      <c r="LOR276" s="1"/>
      <c r="LOS276" s="1"/>
      <c r="LOT276" s="1"/>
      <c r="LOU276" s="1"/>
      <c r="LOV276" s="1"/>
      <c r="LOW276" s="1"/>
      <c r="LOX276" s="1"/>
      <c r="LOY276" s="1"/>
      <c r="LOZ276" s="1"/>
      <c r="LPA276" s="1"/>
      <c r="LPB276" s="1"/>
      <c r="LPC276" s="1"/>
      <c r="LPD276" s="1"/>
      <c r="LPE276" s="1"/>
      <c r="LPF276" s="1"/>
      <c r="LPG276" s="1"/>
      <c r="LPH276" s="1"/>
      <c r="LPI276" s="1"/>
      <c r="LPJ276" s="1"/>
      <c r="LPK276" s="1"/>
      <c r="LPL276" s="1"/>
      <c r="LPM276" s="1"/>
      <c r="LPN276" s="1"/>
      <c r="LPO276" s="1"/>
      <c r="LPP276" s="1"/>
      <c r="LPQ276" s="1"/>
      <c r="LPR276" s="1"/>
      <c r="LPS276" s="1"/>
      <c r="LPT276" s="1"/>
      <c r="LPU276" s="1"/>
      <c r="LPV276" s="1"/>
      <c r="LPW276" s="1"/>
      <c r="LPX276" s="1"/>
      <c r="LPY276" s="1"/>
      <c r="LPZ276" s="1"/>
      <c r="LQA276" s="1"/>
      <c r="LQB276" s="1"/>
      <c r="LQC276" s="1"/>
      <c r="LQD276" s="1"/>
      <c r="LQE276" s="1"/>
      <c r="LQF276" s="1"/>
      <c r="LQG276" s="1"/>
      <c r="LQH276" s="1"/>
      <c r="LQI276" s="1"/>
      <c r="LQJ276" s="1"/>
      <c r="LQK276" s="1"/>
      <c r="LQL276" s="1"/>
      <c r="LQM276" s="1"/>
      <c r="LQN276" s="1"/>
      <c r="LQO276" s="1"/>
      <c r="LQP276" s="1"/>
      <c r="LQQ276" s="1"/>
      <c r="LQR276" s="1"/>
      <c r="LQS276" s="1"/>
      <c r="LQT276" s="1"/>
      <c r="LQU276" s="1"/>
      <c r="LQV276" s="1"/>
      <c r="LQW276" s="1"/>
      <c r="LQX276" s="1"/>
      <c r="LQY276" s="1"/>
      <c r="LQZ276" s="1"/>
      <c r="LRA276" s="1"/>
      <c r="LRB276" s="1"/>
      <c r="LRC276" s="1"/>
      <c r="LRD276" s="1"/>
      <c r="LRE276" s="1"/>
      <c r="LRF276" s="1"/>
      <c r="LRG276" s="1"/>
      <c r="LRH276" s="1"/>
      <c r="LRI276" s="1"/>
      <c r="LRJ276" s="1"/>
      <c r="LRK276" s="1"/>
      <c r="LRL276" s="1"/>
      <c r="LRM276" s="1"/>
      <c r="LRN276" s="1"/>
      <c r="LRO276" s="1"/>
      <c r="LRP276" s="1"/>
      <c r="LRQ276" s="1"/>
      <c r="LRR276" s="1"/>
      <c r="LRS276" s="1"/>
      <c r="LRT276" s="1"/>
      <c r="LRU276" s="1"/>
      <c r="LRV276" s="1"/>
      <c r="LRW276" s="1"/>
      <c r="LRX276" s="1"/>
      <c r="LRY276" s="1"/>
      <c r="LRZ276" s="1"/>
      <c r="LSA276" s="1"/>
      <c r="LSB276" s="1"/>
      <c r="LSC276" s="1"/>
      <c r="LSD276" s="1"/>
      <c r="LSE276" s="1"/>
      <c r="LSF276" s="1"/>
      <c r="LSG276" s="1"/>
      <c r="LSH276" s="1"/>
      <c r="LSI276" s="1"/>
      <c r="LSJ276" s="1"/>
      <c r="LSK276" s="1"/>
      <c r="LSL276" s="1"/>
      <c r="LSM276" s="1"/>
      <c r="LSN276" s="1"/>
      <c r="LSO276" s="1"/>
      <c r="LSP276" s="1"/>
      <c r="LSQ276" s="1"/>
      <c r="LSR276" s="1"/>
      <c r="LSS276" s="1"/>
      <c r="LST276" s="1"/>
      <c r="LSU276" s="1"/>
      <c r="LSV276" s="1"/>
      <c r="LSW276" s="1"/>
      <c r="LSX276" s="1"/>
      <c r="LSY276" s="1"/>
      <c r="LSZ276" s="1"/>
      <c r="LTA276" s="1"/>
      <c r="LTB276" s="1"/>
      <c r="LTC276" s="1"/>
      <c r="LTD276" s="1"/>
      <c r="LTE276" s="1"/>
      <c r="LTF276" s="1"/>
      <c r="LTG276" s="1"/>
      <c r="LTH276" s="1"/>
      <c r="LTI276" s="1"/>
      <c r="LTJ276" s="1"/>
      <c r="LTK276" s="1"/>
      <c r="LTL276" s="1"/>
      <c r="LTM276" s="1"/>
      <c r="LTN276" s="1"/>
      <c r="LTO276" s="1"/>
      <c r="LTP276" s="1"/>
      <c r="LTQ276" s="1"/>
      <c r="LTR276" s="1"/>
      <c r="LTS276" s="1"/>
      <c r="LTT276" s="1"/>
      <c r="LTU276" s="1"/>
      <c r="LTV276" s="1"/>
      <c r="LTW276" s="1"/>
      <c r="LTX276" s="1"/>
      <c r="LTY276" s="1"/>
      <c r="LTZ276" s="1"/>
      <c r="LUA276" s="1"/>
      <c r="LUB276" s="1"/>
      <c r="LUC276" s="1"/>
      <c r="LUD276" s="1"/>
      <c r="LUE276" s="1"/>
      <c r="LUF276" s="1"/>
      <c r="LUG276" s="1"/>
      <c r="LUH276" s="1"/>
      <c r="LUI276" s="1"/>
      <c r="LUJ276" s="1"/>
      <c r="LUK276" s="1"/>
      <c r="LUL276" s="1"/>
      <c r="LUM276" s="1"/>
      <c r="LUN276" s="1"/>
      <c r="LUO276" s="1"/>
      <c r="LUP276" s="1"/>
      <c r="LUQ276" s="1"/>
      <c r="LUR276" s="1"/>
      <c r="LUS276" s="1"/>
      <c r="LUT276" s="1"/>
      <c r="LUU276" s="1"/>
      <c r="LUV276" s="1"/>
      <c r="LUW276" s="1"/>
      <c r="LUX276" s="1"/>
      <c r="LUY276" s="1"/>
      <c r="LUZ276" s="1"/>
      <c r="LVA276" s="1"/>
      <c r="LVB276" s="1"/>
      <c r="LVC276" s="1"/>
      <c r="LVD276" s="1"/>
      <c r="LVE276" s="1"/>
      <c r="LVF276" s="1"/>
      <c r="LVG276" s="1"/>
      <c r="LVH276" s="1"/>
      <c r="LVI276" s="1"/>
      <c r="LVJ276" s="1"/>
      <c r="LVK276" s="1"/>
      <c r="LVL276" s="1"/>
      <c r="LVM276" s="1"/>
      <c r="LVN276" s="1"/>
      <c r="LVO276" s="1"/>
      <c r="LVP276" s="1"/>
      <c r="LVQ276" s="1"/>
      <c r="LVR276" s="1"/>
      <c r="LVS276" s="1"/>
      <c r="LVT276" s="1"/>
      <c r="LVU276" s="1"/>
      <c r="LVV276" s="1"/>
      <c r="LVW276" s="1"/>
      <c r="LVX276" s="1"/>
      <c r="LVY276" s="1"/>
      <c r="LVZ276" s="1"/>
      <c r="LWA276" s="1"/>
      <c r="LWB276" s="1"/>
      <c r="LWC276" s="1"/>
      <c r="LWD276" s="1"/>
      <c r="LWE276" s="1"/>
      <c r="LWF276" s="1"/>
      <c r="LWG276" s="1"/>
      <c r="LWH276" s="1"/>
      <c r="LWI276" s="1"/>
      <c r="LWJ276" s="1"/>
      <c r="LWK276" s="1"/>
      <c r="LWL276" s="1"/>
      <c r="LWM276" s="1"/>
      <c r="LWN276" s="1"/>
      <c r="LWO276" s="1"/>
      <c r="LWP276" s="1"/>
      <c r="LWQ276" s="1"/>
      <c r="LWR276" s="1"/>
      <c r="LWS276" s="1"/>
      <c r="LWT276" s="1"/>
      <c r="LWU276" s="1"/>
      <c r="LWV276" s="1"/>
      <c r="LWW276" s="1"/>
      <c r="LWX276" s="1"/>
      <c r="LWY276" s="1"/>
      <c r="LWZ276" s="1"/>
      <c r="LXA276" s="1"/>
      <c r="LXB276" s="1"/>
      <c r="LXC276" s="1"/>
      <c r="LXD276" s="1"/>
      <c r="LXE276" s="1"/>
      <c r="LXF276" s="1"/>
      <c r="LXG276" s="1"/>
      <c r="LXH276" s="1"/>
      <c r="LXI276" s="1"/>
      <c r="LXJ276" s="1"/>
      <c r="LXK276" s="1"/>
      <c r="LXL276" s="1"/>
      <c r="LXM276" s="1"/>
      <c r="LXN276" s="1"/>
      <c r="LXO276" s="1"/>
      <c r="LXP276" s="1"/>
      <c r="LXQ276" s="1"/>
      <c r="LXR276" s="1"/>
      <c r="LXS276" s="1"/>
      <c r="LXT276" s="1"/>
      <c r="LXU276" s="1"/>
      <c r="LXV276" s="1"/>
      <c r="LXW276" s="1"/>
      <c r="LXX276" s="1"/>
      <c r="LXY276" s="1"/>
      <c r="LXZ276" s="1"/>
      <c r="LYA276" s="1"/>
      <c r="LYB276" s="1"/>
      <c r="LYC276" s="1"/>
      <c r="LYD276" s="1"/>
      <c r="LYE276" s="1"/>
      <c r="LYF276" s="1"/>
      <c r="LYG276" s="1"/>
      <c r="LYH276" s="1"/>
      <c r="LYI276" s="1"/>
      <c r="LYJ276" s="1"/>
      <c r="LYK276" s="1"/>
      <c r="LYL276" s="1"/>
      <c r="LYM276" s="1"/>
      <c r="LYN276" s="1"/>
      <c r="LYO276" s="1"/>
      <c r="LYP276" s="1"/>
      <c r="LYQ276" s="1"/>
      <c r="LYR276" s="1"/>
      <c r="LYS276" s="1"/>
      <c r="LYT276" s="1"/>
      <c r="LYU276" s="1"/>
      <c r="LYV276" s="1"/>
      <c r="LYW276" s="1"/>
      <c r="LYX276" s="1"/>
      <c r="LYY276" s="1"/>
      <c r="LYZ276" s="1"/>
      <c r="LZA276" s="1"/>
      <c r="LZB276" s="1"/>
      <c r="LZC276" s="1"/>
      <c r="LZD276" s="1"/>
      <c r="LZE276" s="1"/>
      <c r="LZF276" s="1"/>
      <c r="LZG276" s="1"/>
      <c r="LZH276" s="1"/>
      <c r="LZI276" s="1"/>
      <c r="LZJ276" s="1"/>
      <c r="LZK276" s="1"/>
      <c r="LZL276" s="1"/>
      <c r="LZM276" s="1"/>
      <c r="LZN276" s="1"/>
      <c r="LZO276" s="1"/>
      <c r="LZP276" s="1"/>
      <c r="LZQ276" s="1"/>
      <c r="LZR276" s="1"/>
      <c r="LZS276" s="1"/>
      <c r="LZT276" s="1"/>
      <c r="LZU276" s="1"/>
      <c r="LZV276" s="1"/>
      <c r="LZW276" s="1"/>
      <c r="LZX276" s="1"/>
      <c r="LZY276" s="1"/>
      <c r="LZZ276" s="1"/>
      <c r="MAA276" s="1"/>
      <c r="MAB276" s="1"/>
      <c r="MAC276" s="1"/>
      <c r="MAD276" s="1"/>
      <c r="MAE276" s="1"/>
      <c r="MAF276" s="1"/>
      <c r="MAG276" s="1"/>
      <c r="MAH276" s="1"/>
      <c r="MAI276" s="1"/>
      <c r="MAJ276" s="1"/>
      <c r="MAK276" s="1"/>
      <c r="MAL276" s="1"/>
      <c r="MAM276" s="1"/>
      <c r="MAN276" s="1"/>
      <c r="MAO276" s="1"/>
      <c r="MAP276" s="1"/>
      <c r="MAQ276" s="1"/>
      <c r="MAR276" s="1"/>
      <c r="MAS276" s="1"/>
      <c r="MAT276" s="1"/>
      <c r="MAU276" s="1"/>
      <c r="MAV276" s="1"/>
      <c r="MAW276" s="1"/>
      <c r="MAX276" s="1"/>
      <c r="MAY276" s="1"/>
      <c r="MAZ276" s="1"/>
      <c r="MBA276" s="1"/>
      <c r="MBB276" s="1"/>
      <c r="MBC276" s="1"/>
      <c r="MBD276" s="1"/>
      <c r="MBE276" s="1"/>
      <c r="MBF276" s="1"/>
      <c r="MBG276" s="1"/>
      <c r="MBH276" s="1"/>
      <c r="MBI276" s="1"/>
      <c r="MBJ276" s="1"/>
      <c r="MBK276" s="1"/>
      <c r="MBL276" s="1"/>
      <c r="MBM276" s="1"/>
      <c r="MBN276" s="1"/>
      <c r="MBO276" s="1"/>
      <c r="MBP276" s="1"/>
      <c r="MBQ276" s="1"/>
      <c r="MBR276" s="1"/>
      <c r="MBS276" s="1"/>
      <c r="MBT276" s="1"/>
      <c r="MBU276" s="1"/>
      <c r="MBV276" s="1"/>
      <c r="MBW276" s="1"/>
      <c r="MBX276" s="1"/>
      <c r="MBY276" s="1"/>
      <c r="MBZ276" s="1"/>
      <c r="MCA276" s="1"/>
      <c r="MCB276" s="1"/>
      <c r="MCC276" s="1"/>
      <c r="MCD276" s="1"/>
      <c r="MCE276" s="1"/>
      <c r="MCF276" s="1"/>
      <c r="MCG276" s="1"/>
      <c r="MCH276" s="1"/>
      <c r="MCI276" s="1"/>
      <c r="MCJ276" s="1"/>
      <c r="MCK276" s="1"/>
      <c r="MCL276" s="1"/>
      <c r="MCM276" s="1"/>
      <c r="MCN276" s="1"/>
      <c r="MCO276" s="1"/>
      <c r="MCP276" s="1"/>
      <c r="MCQ276" s="1"/>
      <c r="MCR276" s="1"/>
      <c r="MCS276" s="1"/>
      <c r="MCT276" s="1"/>
      <c r="MCU276" s="1"/>
      <c r="MCV276" s="1"/>
      <c r="MCW276" s="1"/>
      <c r="MCX276" s="1"/>
      <c r="MCY276" s="1"/>
      <c r="MCZ276" s="1"/>
      <c r="MDA276" s="1"/>
      <c r="MDB276" s="1"/>
      <c r="MDC276" s="1"/>
      <c r="MDD276" s="1"/>
      <c r="MDE276" s="1"/>
      <c r="MDF276" s="1"/>
      <c r="MDG276" s="1"/>
      <c r="MDH276" s="1"/>
      <c r="MDI276" s="1"/>
      <c r="MDJ276" s="1"/>
      <c r="MDK276" s="1"/>
      <c r="MDL276" s="1"/>
      <c r="MDM276" s="1"/>
      <c r="MDN276" s="1"/>
      <c r="MDO276" s="1"/>
      <c r="MDP276" s="1"/>
      <c r="MDQ276" s="1"/>
      <c r="MDR276" s="1"/>
      <c r="MDS276" s="1"/>
      <c r="MDT276" s="1"/>
      <c r="MDU276" s="1"/>
      <c r="MDV276" s="1"/>
      <c r="MDW276" s="1"/>
      <c r="MDX276" s="1"/>
      <c r="MDY276" s="1"/>
      <c r="MDZ276" s="1"/>
      <c r="MEA276" s="1"/>
      <c r="MEB276" s="1"/>
      <c r="MEC276" s="1"/>
      <c r="MED276" s="1"/>
      <c r="MEE276" s="1"/>
      <c r="MEF276" s="1"/>
      <c r="MEG276" s="1"/>
      <c r="MEH276" s="1"/>
      <c r="MEI276" s="1"/>
      <c r="MEJ276" s="1"/>
      <c r="MEK276" s="1"/>
      <c r="MEL276" s="1"/>
      <c r="MEM276" s="1"/>
      <c r="MEN276" s="1"/>
      <c r="MEO276" s="1"/>
      <c r="MEP276" s="1"/>
      <c r="MEQ276" s="1"/>
      <c r="MER276" s="1"/>
      <c r="MES276" s="1"/>
      <c r="MET276" s="1"/>
      <c r="MEU276" s="1"/>
      <c r="MEV276" s="1"/>
      <c r="MEW276" s="1"/>
      <c r="MEX276" s="1"/>
      <c r="MEY276" s="1"/>
      <c r="MEZ276" s="1"/>
      <c r="MFA276" s="1"/>
      <c r="MFB276" s="1"/>
      <c r="MFC276" s="1"/>
      <c r="MFD276" s="1"/>
      <c r="MFE276" s="1"/>
      <c r="MFF276" s="1"/>
      <c r="MFG276" s="1"/>
      <c r="MFH276" s="1"/>
      <c r="MFI276" s="1"/>
      <c r="MFJ276" s="1"/>
      <c r="MFK276" s="1"/>
      <c r="MFL276" s="1"/>
      <c r="MFM276" s="1"/>
      <c r="MFN276" s="1"/>
      <c r="MFO276" s="1"/>
      <c r="MFP276" s="1"/>
      <c r="MFQ276" s="1"/>
      <c r="MFR276" s="1"/>
      <c r="MFS276" s="1"/>
      <c r="MFT276" s="1"/>
      <c r="MFU276" s="1"/>
      <c r="MFV276" s="1"/>
      <c r="MFW276" s="1"/>
      <c r="MFX276" s="1"/>
      <c r="MFY276" s="1"/>
      <c r="MFZ276" s="1"/>
      <c r="MGA276" s="1"/>
      <c r="MGB276" s="1"/>
      <c r="MGC276" s="1"/>
      <c r="MGD276" s="1"/>
      <c r="MGE276" s="1"/>
      <c r="MGF276" s="1"/>
      <c r="MGG276" s="1"/>
      <c r="MGH276" s="1"/>
      <c r="MGI276" s="1"/>
      <c r="MGJ276" s="1"/>
      <c r="MGK276" s="1"/>
      <c r="MGL276" s="1"/>
      <c r="MGM276" s="1"/>
      <c r="MGN276" s="1"/>
      <c r="MGO276" s="1"/>
      <c r="MGP276" s="1"/>
      <c r="MGQ276" s="1"/>
      <c r="MGR276" s="1"/>
      <c r="MGS276" s="1"/>
      <c r="MGT276" s="1"/>
      <c r="MGU276" s="1"/>
      <c r="MGV276" s="1"/>
      <c r="MGW276" s="1"/>
      <c r="MGX276" s="1"/>
      <c r="MGY276" s="1"/>
      <c r="MGZ276" s="1"/>
      <c r="MHA276" s="1"/>
      <c r="MHB276" s="1"/>
      <c r="MHC276" s="1"/>
      <c r="MHD276" s="1"/>
      <c r="MHE276" s="1"/>
      <c r="MHF276" s="1"/>
      <c r="MHG276" s="1"/>
      <c r="MHH276" s="1"/>
      <c r="MHI276" s="1"/>
      <c r="MHJ276" s="1"/>
      <c r="MHK276" s="1"/>
      <c r="MHL276" s="1"/>
      <c r="MHM276" s="1"/>
      <c r="MHN276" s="1"/>
      <c r="MHO276" s="1"/>
      <c r="MHP276" s="1"/>
      <c r="MHQ276" s="1"/>
      <c r="MHR276" s="1"/>
      <c r="MHS276" s="1"/>
      <c r="MHT276" s="1"/>
      <c r="MHU276" s="1"/>
      <c r="MHV276" s="1"/>
      <c r="MHW276" s="1"/>
      <c r="MHX276" s="1"/>
      <c r="MHY276" s="1"/>
      <c r="MHZ276" s="1"/>
      <c r="MIA276" s="1"/>
      <c r="MIB276" s="1"/>
      <c r="MIC276" s="1"/>
      <c r="MID276" s="1"/>
      <c r="MIE276" s="1"/>
      <c r="MIF276" s="1"/>
      <c r="MIG276" s="1"/>
      <c r="MIH276" s="1"/>
      <c r="MII276" s="1"/>
      <c r="MIJ276" s="1"/>
      <c r="MIK276" s="1"/>
      <c r="MIL276" s="1"/>
      <c r="MIM276" s="1"/>
      <c r="MIN276" s="1"/>
      <c r="MIO276" s="1"/>
      <c r="MIP276" s="1"/>
      <c r="MIQ276" s="1"/>
      <c r="MIR276" s="1"/>
      <c r="MIS276" s="1"/>
      <c r="MIT276" s="1"/>
      <c r="MIU276" s="1"/>
      <c r="MIV276" s="1"/>
      <c r="MIW276" s="1"/>
      <c r="MIX276" s="1"/>
      <c r="MIY276" s="1"/>
      <c r="MIZ276" s="1"/>
      <c r="MJA276" s="1"/>
      <c r="MJB276" s="1"/>
      <c r="MJC276" s="1"/>
      <c r="MJD276" s="1"/>
      <c r="MJE276" s="1"/>
      <c r="MJF276" s="1"/>
      <c r="MJG276" s="1"/>
      <c r="MJH276" s="1"/>
      <c r="MJI276" s="1"/>
      <c r="MJJ276" s="1"/>
      <c r="MJK276" s="1"/>
      <c r="MJL276" s="1"/>
      <c r="MJM276" s="1"/>
      <c r="MJN276" s="1"/>
      <c r="MJO276" s="1"/>
      <c r="MJP276" s="1"/>
      <c r="MJQ276" s="1"/>
      <c r="MJR276" s="1"/>
      <c r="MJS276" s="1"/>
      <c r="MJT276" s="1"/>
      <c r="MJU276" s="1"/>
      <c r="MJV276" s="1"/>
      <c r="MJW276" s="1"/>
      <c r="MJX276" s="1"/>
      <c r="MJY276" s="1"/>
      <c r="MJZ276" s="1"/>
      <c r="MKA276" s="1"/>
      <c r="MKB276" s="1"/>
      <c r="MKC276" s="1"/>
      <c r="MKD276" s="1"/>
      <c r="MKE276" s="1"/>
      <c r="MKF276" s="1"/>
      <c r="MKG276" s="1"/>
      <c r="MKH276" s="1"/>
      <c r="MKI276" s="1"/>
      <c r="MKJ276" s="1"/>
      <c r="MKK276" s="1"/>
      <c r="MKL276" s="1"/>
      <c r="MKM276" s="1"/>
      <c r="MKN276" s="1"/>
      <c r="MKO276" s="1"/>
      <c r="MKP276" s="1"/>
      <c r="MKQ276" s="1"/>
      <c r="MKR276" s="1"/>
      <c r="MKS276" s="1"/>
      <c r="MKT276" s="1"/>
      <c r="MKU276" s="1"/>
      <c r="MKV276" s="1"/>
      <c r="MKW276" s="1"/>
      <c r="MKX276" s="1"/>
      <c r="MKY276" s="1"/>
      <c r="MKZ276" s="1"/>
      <c r="MLA276" s="1"/>
      <c r="MLB276" s="1"/>
      <c r="MLC276" s="1"/>
      <c r="MLD276" s="1"/>
      <c r="MLE276" s="1"/>
      <c r="MLF276" s="1"/>
      <c r="MLG276" s="1"/>
      <c r="MLH276" s="1"/>
      <c r="MLI276" s="1"/>
      <c r="MLJ276" s="1"/>
      <c r="MLK276" s="1"/>
      <c r="MLL276" s="1"/>
      <c r="MLM276" s="1"/>
      <c r="MLN276" s="1"/>
      <c r="MLO276" s="1"/>
      <c r="MLP276" s="1"/>
      <c r="MLQ276" s="1"/>
      <c r="MLR276" s="1"/>
      <c r="MLS276" s="1"/>
      <c r="MLT276" s="1"/>
      <c r="MLU276" s="1"/>
      <c r="MLV276" s="1"/>
      <c r="MLW276" s="1"/>
      <c r="MLX276" s="1"/>
      <c r="MLY276" s="1"/>
      <c r="MLZ276" s="1"/>
      <c r="MMA276" s="1"/>
      <c r="MMB276" s="1"/>
      <c r="MMC276" s="1"/>
      <c r="MMD276" s="1"/>
      <c r="MME276" s="1"/>
      <c r="MMF276" s="1"/>
      <c r="MMG276" s="1"/>
      <c r="MMH276" s="1"/>
      <c r="MMI276" s="1"/>
      <c r="MMJ276" s="1"/>
      <c r="MMK276" s="1"/>
      <c r="MML276" s="1"/>
      <c r="MMM276" s="1"/>
      <c r="MMN276" s="1"/>
      <c r="MMO276" s="1"/>
      <c r="MMP276" s="1"/>
      <c r="MMQ276" s="1"/>
      <c r="MMR276" s="1"/>
      <c r="MMS276" s="1"/>
      <c r="MMT276" s="1"/>
      <c r="MMU276" s="1"/>
      <c r="MMV276" s="1"/>
      <c r="MMW276" s="1"/>
      <c r="MMX276" s="1"/>
      <c r="MMY276" s="1"/>
      <c r="MMZ276" s="1"/>
      <c r="MNA276" s="1"/>
      <c r="MNB276" s="1"/>
      <c r="MNC276" s="1"/>
      <c r="MND276" s="1"/>
      <c r="MNE276" s="1"/>
      <c r="MNF276" s="1"/>
      <c r="MNG276" s="1"/>
      <c r="MNH276" s="1"/>
      <c r="MNI276" s="1"/>
      <c r="MNJ276" s="1"/>
      <c r="MNK276" s="1"/>
      <c r="MNL276" s="1"/>
      <c r="MNM276" s="1"/>
      <c r="MNN276" s="1"/>
      <c r="MNO276" s="1"/>
      <c r="MNP276" s="1"/>
      <c r="MNQ276" s="1"/>
      <c r="MNR276" s="1"/>
      <c r="MNS276" s="1"/>
      <c r="MNT276" s="1"/>
      <c r="MNU276" s="1"/>
      <c r="MNV276" s="1"/>
      <c r="MNW276" s="1"/>
      <c r="MNX276" s="1"/>
      <c r="MNY276" s="1"/>
      <c r="MNZ276" s="1"/>
      <c r="MOA276" s="1"/>
      <c r="MOB276" s="1"/>
      <c r="MOC276" s="1"/>
      <c r="MOD276" s="1"/>
      <c r="MOE276" s="1"/>
      <c r="MOF276" s="1"/>
      <c r="MOG276" s="1"/>
      <c r="MOH276" s="1"/>
      <c r="MOI276" s="1"/>
      <c r="MOJ276" s="1"/>
      <c r="MOK276" s="1"/>
      <c r="MOL276" s="1"/>
      <c r="MOM276" s="1"/>
      <c r="MON276" s="1"/>
      <c r="MOO276" s="1"/>
      <c r="MOP276" s="1"/>
      <c r="MOQ276" s="1"/>
      <c r="MOR276" s="1"/>
      <c r="MOS276" s="1"/>
      <c r="MOT276" s="1"/>
      <c r="MOU276" s="1"/>
      <c r="MOV276" s="1"/>
      <c r="MOW276" s="1"/>
      <c r="MOX276" s="1"/>
      <c r="MOY276" s="1"/>
      <c r="MOZ276" s="1"/>
      <c r="MPA276" s="1"/>
      <c r="MPB276" s="1"/>
      <c r="MPC276" s="1"/>
      <c r="MPD276" s="1"/>
      <c r="MPE276" s="1"/>
      <c r="MPF276" s="1"/>
      <c r="MPG276" s="1"/>
      <c r="MPH276" s="1"/>
      <c r="MPI276" s="1"/>
      <c r="MPJ276" s="1"/>
      <c r="MPK276" s="1"/>
      <c r="MPL276" s="1"/>
      <c r="MPM276" s="1"/>
      <c r="MPN276" s="1"/>
      <c r="MPO276" s="1"/>
      <c r="MPP276" s="1"/>
      <c r="MPQ276" s="1"/>
      <c r="MPR276" s="1"/>
      <c r="MPS276" s="1"/>
      <c r="MPT276" s="1"/>
      <c r="MPU276" s="1"/>
      <c r="MPV276" s="1"/>
      <c r="MPW276" s="1"/>
      <c r="MPX276" s="1"/>
      <c r="MPY276" s="1"/>
      <c r="MPZ276" s="1"/>
      <c r="MQA276" s="1"/>
      <c r="MQB276" s="1"/>
      <c r="MQC276" s="1"/>
      <c r="MQD276" s="1"/>
      <c r="MQE276" s="1"/>
      <c r="MQF276" s="1"/>
      <c r="MQG276" s="1"/>
      <c r="MQH276" s="1"/>
      <c r="MQI276" s="1"/>
      <c r="MQJ276" s="1"/>
      <c r="MQK276" s="1"/>
      <c r="MQL276" s="1"/>
      <c r="MQM276" s="1"/>
      <c r="MQN276" s="1"/>
      <c r="MQO276" s="1"/>
      <c r="MQP276" s="1"/>
      <c r="MQQ276" s="1"/>
      <c r="MQR276" s="1"/>
      <c r="MQS276" s="1"/>
      <c r="MQT276" s="1"/>
      <c r="MQU276" s="1"/>
      <c r="MQV276" s="1"/>
      <c r="MQW276" s="1"/>
      <c r="MQX276" s="1"/>
      <c r="MQY276" s="1"/>
      <c r="MQZ276" s="1"/>
      <c r="MRA276" s="1"/>
      <c r="MRB276" s="1"/>
      <c r="MRC276" s="1"/>
      <c r="MRD276" s="1"/>
      <c r="MRE276" s="1"/>
      <c r="MRF276" s="1"/>
      <c r="MRG276" s="1"/>
      <c r="MRH276" s="1"/>
      <c r="MRI276" s="1"/>
      <c r="MRJ276" s="1"/>
      <c r="MRK276" s="1"/>
      <c r="MRL276" s="1"/>
      <c r="MRM276" s="1"/>
      <c r="MRN276" s="1"/>
      <c r="MRO276" s="1"/>
      <c r="MRP276" s="1"/>
      <c r="MRQ276" s="1"/>
      <c r="MRR276" s="1"/>
      <c r="MRS276" s="1"/>
      <c r="MRT276" s="1"/>
      <c r="MRU276" s="1"/>
      <c r="MRV276" s="1"/>
      <c r="MRW276" s="1"/>
      <c r="MRX276" s="1"/>
      <c r="MRY276" s="1"/>
      <c r="MRZ276" s="1"/>
      <c r="MSA276" s="1"/>
      <c r="MSB276" s="1"/>
      <c r="MSC276" s="1"/>
      <c r="MSD276" s="1"/>
      <c r="MSE276" s="1"/>
      <c r="MSF276" s="1"/>
      <c r="MSG276" s="1"/>
      <c r="MSH276" s="1"/>
      <c r="MSI276" s="1"/>
      <c r="MSJ276" s="1"/>
      <c r="MSK276" s="1"/>
      <c r="MSL276" s="1"/>
      <c r="MSM276" s="1"/>
      <c r="MSN276" s="1"/>
      <c r="MSO276" s="1"/>
      <c r="MSP276" s="1"/>
      <c r="MSQ276" s="1"/>
      <c r="MSR276" s="1"/>
      <c r="MSS276" s="1"/>
      <c r="MST276" s="1"/>
      <c r="MSU276" s="1"/>
      <c r="MSV276" s="1"/>
      <c r="MSW276" s="1"/>
      <c r="MSX276" s="1"/>
      <c r="MSY276" s="1"/>
      <c r="MSZ276" s="1"/>
      <c r="MTA276" s="1"/>
      <c r="MTB276" s="1"/>
      <c r="MTC276" s="1"/>
      <c r="MTD276" s="1"/>
      <c r="MTE276" s="1"/>
      <c r="MTF276" s="1"/>
      <c r="MTG276" s="1"/>
      <c r="MTH276" s="1"/>
      <c r="MTI276" s="1"/>
      <c r="MTJ276" s="1"/>
      <c r="MTK276" s="1"/>
      <c r="MTL276" s="1"/>
      <c r="MTM276" s="1"/>
      <c r="MTN276" s="1"/>
      <c r="MTO276" s="1"/>
      <c r="MTP276" s="1"/>
      <c r="MTQ276" s="1"/>
      <c r="MTR276" s="1"/>
      <c r="MTS276" s="1"/>
      <c r="MTT276" s="1"/>
      <c r="MTU276" s="1"/>
      <c r="MTV276" s="1"/>
      <c r="MTW276" s="1"/>
      <c r="MTX276" s="1"/>
      <c r="MTY276" s="1"/>
      <c r="MTZ276" s="1"/>
      <c r="MUA276" s="1"/>
      <c r="MUB276" s="1"/>
      <c r="MUC276" s="1"/>
      <c r="MUD276" s="1"/>
      <c r="MUE276" s="1"/>
      <c r="MUF276" s="1"/>
      <c r="MUG276" s="1"/>
      <c r="MUH276" s="1"/>
      <c r="MUI276" s="1"/>
      <c r="MUJ276" s="1"/>
      <c r="MUK276" s="1"/>
      <c r="MUL276" s="1"/>
      <c r="MUM276" s="1"/>
      <c r="MUN276" s="1"/>
      <c r="MUO276" s="1"/>
      <c r="MUP276" s="1"/>
      <c r="MUQ276" s="1"/>
      <c r="MUR276" s="1"/>
      <c r="MUS276" s="1"/>
      <c r="MUT276" s="1"/>
      <c r="MUU276" s="1"/>
      <c r="MUV276" s="1"/>
      <c r="MUW276" s="1"/>
      <c r="MUX276" s="1"/>
      <c r="MUY276" s="1"/>
      <c r="MUZ276" s="1"/>
      <c r="MVA276" s="1"/>
      <c r="MVB276" s="1"/>
      <c r="MVC276" s="1"/>
      <c r="MVD276" s="1"/>
      <c r="MVE276" s="1"/>
      <c r="MVF276" s="1"/>
      <c r="MVG276" s="1"/>
      <c r="MVH276" s="1"/>
      <c r="MVI276" s="1"/>
      <c r="MVJ276" s="1"/>
      <c r="MVK276" s="1"/>
      <c r="MVL276" s="1"/>
      <c r="MVM276" s="1"/>
      <c r="MVN276" s="1"/>
      <c r="MVO276" s="1"/>
      <c r="MVP276" s="1"/>
      <c r="MVQ276" s="1"/>
      <c r="MVR276" s="1"/>
      <c r="MVS276" s="1"/>
      <c r="MVT276" s="1"/>
      <c r="MVU276" s="1"/>
      <c r="MVV276" s="1"/>
      <c r="MVW276" s="1"/>
      <c r="MVX276" s="1"/>
      <c r="MVY276" s="1"/>
      <c r="MVZ276" s="1"/>
      <c r="MWA276" s="1"/>
      <c r="MWB276" s="1"/>
      <c r="MWC276" s="1"/>
      <c r="MWD276" s="1"/>
      <c r="MWE276" s="1"/>
      <c r="MWF276" s="1"/>
      <c r="MWG276" s="1"/>
      <c r="MWH276" s="1"/>
      <c r="MWI276" s="1"/>
      <c r="MWJ276" s="1"/>
      <c r="MWK276" s="1"/>
      <c r="MWL276" s="1"/>
      <c r="MWM276" s="1"/>
      <c r="MWN276" s="1"/>
      <c r="MWO276" s="1"/>
      <c r="MWP276" s="1"/>
      <c r="MWQ276" s="1"/>
      <c r="MWR276" s="1"/>
      <c r="MWS276" s="1"/>
      <c r="MWT276" s="1"/>
      <c r="MWU276" s="1"/>
      <c r="MWV276" s="1"/>
      <c r="MWW276" s="1"/>
      <c r="MWX276" s="1"/>
      <c r="MWY276" s="1"/>
      <c r="MWZ276" s="1"/>
      <c r="MXA276" s="1"/>
      <c r="MXB276" s="1"/>
      <c r="MXC276" s="1"/>
      <c r="MXD276" s="1"/>
      <c r="MXE276" s="1"/>
      <c r="MXF276" s="1"/>
      <c r="MXG276" s="1"/>
      <c r="MXH276" s="1"/>
      <c r="MXI276" s="1"/>
      <c r="MXJ276" s="1"/>
      <c r="MXK276" s="1"/>
      <c r="MXL276" s="1"/>
      <c r="MXM276" s="1"/>
      <c r="MXN276" s="1"/>
      <c r="MXO276" s="1"/>
      <c r="MXP276" s="1"/>
      <c r="MXQ276" s="1"/>
      <c r="MXR276" s="1"/>
      <c r="MXS276" s="1"/>
      <c r="MXT276" s="1"/>
      <c r="MXU276" s="1"/>
      <c r="MXV276" s="1"/>
      <c r="MXW276" s="1"/>
      <c r="MXX276" s="1"/>
      <c r="MXY276" s="1"/>
      <c r="MXZ276" s="1"/>
      <c r="MYA276" s="1"/>
      <c r="MYB276" s="1"/>
      <c r="MYC276" s="1"/>
      <c r="MYD276" s="1"/>
      <c r="MYE276" s="1"/>
      <c r="MYF276" s="1"/>
      <c r="MYG276" s="1"/>
      <c r="MYH276" s="1"/>
      <c r="MYI276" s="1"/>
      <c r="MYJ276" s="1"/>
      <c r="MYK276" s="1"/>
      <c r="MYL276" s="1"/>
      <c r="MYM276" s="1"/>
      <c r="MYN276" s="1"/>
      <c r="MYO276" s="1"/>
      <c r="MYP276" s="1"/>
      <c r="MYQ276" s="1"/>
      <c r="MYR276" s="1"/>
      <c r="MYS276" s="1"/>
      <c r="MYT276" s="1"/>
      <c r="MYU276" s="1"/>
      <c r="MYV276" s="1"/>
      <c r="MYW276" s="1"/>
      <c r="MYX276" s="1"/>
      <c r="MYY276" s="1"/>
      <c r="MYZ276" s="1"/>
      <c r="MZA276" s="1"/>
      <c r="MZB276" s="1"/>
      <c r="MZC276" s="1"/>
      <c r="MZD276" s="1"/>
      <c r="MZE276" s="1"/>
      <c r="MZF276" s="1"/>
      <c r="MZG276" s="1"/>
      <c r="MZH276" s="1"/>
      <c r="MZI276" s="1"/>
      <c r="MZJ276" s="1"/>
      <c r="MZK276" s="1"/>
      <c r="MZL276" s="1"/>
      <c r="MZM276" s="1"/>
      <c r="MZN276" s="1"/>
      <c r="MZO276" s="1"/>
      <c r="MZP276" s="1"/>
      <c r="MZQ276" s="1"/>
      <c r="MZR276" s="1"/>
      <c r="MZS276" s="1"/>
      <c r="MZT276" s="1"/>
      <c r="MZU276" s="1"/>
      <c r="MZV276" s="1"/>
      <c r="MZW276" s="1"/>
      <c r="MZX276" s="1"/>
      <c r="MZY276" s="1"/>
      <c r="MZZ276" s="1"/>
      <c r="NAA276" s="1"/>
      <c r="NAB276" s="1"/>
      <c r="NAC276" s="1"/>
      <c r="NAD276" s="1"/>
      <c r="NAE276" s="1"/>
      <c r="NAF276" s="1"/>
      <c r="NAG276" s="1"/>
      <c r="NAH276" s="1"/>
      <c r="NAI276" s="1"/>
      <c r="NAJ276" s="1"/>
      <c r="NAK276" s="1"/>
      <c r="NAL276" s="1"/>
      <c r="NAM276" s="1"/>
      <c r="NAN276" s="1"/>
      <c r="NAO276" s="1"/>
      <c r="NAP276" s="1"/>
      <c r="NAQ276" s="1"/>
      <c r="NAR276" s="1"/>
      <c r="NAS276" s="1"/>
      <c r="NAT276" s="1"/>
      <c r="NAU276" s="1"/>
      <c r="NAV276" s="1"/>
      <c r="NAW276" s="1"/>
      <c r="NAX276" s="1"/>
      <c r="NAY276" s="1"/>
      <c r="NAZ276" s="1"/>
      <c r="NBA276" s="1"/>
      <c r="NBB276" s="1"/>
      <c r="NBC276" s="1"/>
      <c r="NBD276" s="1"/>
      <c r="NBE276" s="1"/>
      <c r="NBF276" s="1"/>
      <c r="NBG276" s="1"/>
      <c r="NBH276" s="1"/>
      <c r="NBI276" s="1"/>
      <c r="NBJ276" s="1"/>
      <c r="NBK276" s="1"/>
      <c r="NBL276" s="1"/>
      <c r="NBM276" s="1"/>
      <c r="NBN276" s="1"/>
      <c r="NBO276" s="1"/>
      <c r="NBP276" s="1"/>
      <c r="NBQ276" s="1"/>
      <c r="NBR276" s="1"/>
      <c r="NBS276" s="1"/>
      <c r="NBT276" s="1"/>
      <c r="NBU276" s="1"/>
      <c r="NBV276" s="1"/>
      <c r="NBW276" s="1"/>
      <c r="NBX276" s="1"/>
      <c r="NBY276" s="1"/>
      <c r="NBZ276" s="1"/>
      <c r="NCA276" s="1"/>
      <c r="NCB276" s="1"/>
      <c r="NCC276" s="1"/>
      <c r="NCD276" s="1"/>
      <c r="NCE276" s="1"/>
      <c r="NCF276" s="1"/>
      <c r="NCG276" s="1"/>
      <c r="NCH276" s="1"/>
      <c r="NCI276" s="1"/>
      <c r="NCJ276" s="1"/>
      <c r="NCK276" s="1"/>
      <c r="NCL276" s="1"/>
      <c r="NCM276" s="1"/>
      <c r="NCN276" s="1"/>
      <c r="NCO276" s="1"/>
      <c r="NCP276" s="1"/>
      <c r="NCQ276" s="1"/>
      <c r="NCR276" s="1"/>
      <c r="NCS276" s="1"/>
      <c r="NCT276" s="1"/>
      <c r="NCU276" s="1"/>
      <c r="NCV276" s="1"/>
      <c r="NCW276" s="1"/>
      <c r="NCX276" s="1"/>
      <c r="NCY276" s="1"/>
      <c r="NCZ276" s="1"/>
      <c r="NDA276" s="1"/>
      <c r="NDB276" s="1"/>
      <c r="NDC276" s="1"/>
      <c r="NDD276" s="1"/>
      <c r="NDE276" s="1"/>
      <c r="NDF276" s="1"/>
      <c r="NDG276" s="1"/>
      <c r="NDH276" s="1"/>
      <c r="NDI276" s="1"/>
      <c r="NDJ276" s="1"/>
      <c r="NDK276" s="1"/>
      <c r="NDL276" s="1"/>
      <c r="NDM276" s="1"/>
      <c r="NDN276" s="1"/>
      <c r="NDO276" s="1"/>
      <c r="NDP276" s="1"/>
      <c r="NDQ276" s="1"/>
      <c r="NDR276" s="1"/>
      <c r="NDS276" s="1"/>
      <c r="NDT276" s="1"/>
      <c r="NDU276" s="1"/>
      <c r="NDV276" s="1"/>
      <c r="NDW276" s="1"/>
      <c r="NDX276" s="1"/>
      <c r="NDY276" s="1"/>
      <c r="NDZ276" s="1"/>
      <c r="NEA276" s="1"/>
      <c r="NEB276" s="1"/>
      <c r="NEC276" s="1"/>
      <c r="NED276" s="1"/>
      <c r="NEE276" s="1"/>
      <c r="NEF276" s="1"/>
      <c r="NEG276" s="1"/>
      <c r="NEH276" s="1"/>
      <c r="NEI276" s="1"/>
      <c r="NEJ276" s="1"/>
      <c r="NEK276" s="1"/>
      <c r="NEL276" s="1"/>
      <c r="NEM276" s="1"/>
      <c r="NEN276" s="1"/>
      <c r="NEO276" s="1"/>
      <c r="NEP276" s="1"/>
      <c r="NEQ276" s="1"/>
      <c r="NER276" s="1"/>
      <c r="NES276" s="1"/>
      <c r="NET276" s="1"/>
      <c r="NEU276" s="1"/>
      <c r="NEV276" s="1"/>
      <c r="NEW276" s="1"/>
      <c r="NEX276" s="1"/>
      <c r="NEY276" s="1"/>
      <c r="NEZ276" s="1"/>
      <c r="NFA276" s="1"/>
      <c r="NFB276" s="1"/>
      <c r="NFC276" s="1"/>
      <c r="NFD276" s="1"/>
      <c r="NFE276" s="1"/>
      <c r="NFF276" s="1"/>
      <c r="NFG276" s="1"/>
      <c r="NFH276" s="1"/>
      <c r="NFI276" s="1"/>
      <c r="NFJ276" s="1"/>
      <c r="NFK276" s="1"/>
      <c r="NFL276" s="1"/>
      <c r="NFM276" s="1"/>
      <c r="NFN276" s="1"/>
      <c r="NFO276" s="1"/>
      <c r="NFP276" s="1"/>
      <c r="NFQ276" s="1"/>
      <c r="NFR276" s="1"/>
      <c r="NFS276" s="1"/>
      <c r="NFT276" s="1"/>
      <c r="NFU276" s="1"/>
      <c r="NFV276" s="1"/>
      <c r="NFW276" s="1"/>
      <c r="NFX276" s="1"/>
      <c r="NFY276" s="1"/>
      <c r="NFZ276" s="1"/>
      <c r="NGA276" s="1"/>
      <c r="NGB276" s="1"/>
      <c r="NGC276" s="1"/>
      <c r="NGD276" s="1"/>
      <c r="NGE276" s="1"/>
      <c r="NGF276" s="1"/>
      <c r="NGG276" s="1"/>
      <c r="NGH276" s="1"/>
      <c r="NGI276" s="1"/>
      <c r="NGJ276" s="1"/>
      <c r="NGK276" s="1"/>
      <c r="NGL276" s="1"/>
      <c r="NGM276" s="1"/>
      <c r="NGN276" s="1"/>
      <c r="NGO276" s="1"/>
      <c r="NGP276" s="1"/>
      <c r="NGQ276" s="1"/>
      <c r="NGR276" s="1"/>
      <c r="NGS276" s="1"/>
      <c r="NGT276" s="1"/>
      <c r="NGU276" s="1"/>
      <c r="NGV276" s="1"/>
      <c r="NGW276" s="1"/>
      <c r="NGX276" s="1"/>
      <c r="NGY276" s="1"/>
      <c r="NGZ276" s="1"/>
      <c r="NHA276" s="1"/>
      <c r="NHB276" s="1"/>
      <c r="NHC276" s="1"/>
      <c r="NHD276" s="1"/>
      <c r="NHE276" s="1"/>
      <c r="NHF276" s="1"/>
      <c r="NHG276" s="1"/>
      <c r="NHH276" s="1"/>
      <c r="NHI276" s="1"/>
      <c r="NHJ276" s="1"/>
      <c r="NHK276" s="1"/>
      <c r="NHL276" s="1"/>
      <c r="NHM276" s="1"/>
      <c r="NHN276" s="1"/>
      <c r="NHO276" s="1"/>
      <c r="NHP276" s="1"/>
      <c r="NHQ276" s="1"/>
      <c r="NHR276" s="1"/>
      <c r="NHS276" s="1"/>
      <c r="NHT276" s="1"/>
      <c r="NHU276" s="1"/>
      <c r="NHV276" s="1"/>
      <c r="NHW276" s="1"/>
      <c r="NHX276" s="1"/>
      <c r="NHY276" s="1"/>
      <c r="NHZ276" s="1"/>
      <c r="NIA276" s="1"/>
      <c r="NIB276" s="1"/>
      <c r="NIC276" s="1"/>
      <c r="NID276" s="1"/>
      <c r="NIE276" s="1"/>
      <c r="NIF276" s="1"/>
      <c r="NIG276" s="1"/>
      <c r="NIH276" s="1"/>
      <c r="NII276" s="1"/>
      <c r="NIJ276" s="1"/>
      <c r="NIK276" s="1"/>
      <c r="NIL276" s="1"/>
      <c r="NIM276" s="1"/>
      <c r="NIN276" s="1"/>
      <c r="NIO276" s="1"/>
      <c r="NIP276" s="1"/>
      <c r="NIQ276" s="1"/>
      <c r="NIR276" s="1"/>
      <c r="NIS276" s="1"/>
      <c r="NIT276" s="1"/>
      <c r="NIU276" s="1"/>
      <c r="NIV276" s="1"/>
      <c r="NIW276" s="1"/>
      <c r="NIX276" s="1"/>
      <c r="NIY276" s="1"/>
      <c r="NIZ276" s="1"/>
      <c r="NJA276" s="1"/>
      <c r="NJB276" s="1"/>
      <c r="NJC276" s="1"/>
      <c r="NJD276" s="1"/>
      <c r="NJE276" s="1"/>
      <c r="NJF276" s="1"/>
      <c r="NJG276" s="1"/>
      <c r="NJH276" s="1"/>
      <c r="NJI276" s="1"/>
      <c r="NJJ276" s="1"/>
      <c r="NJK276" s="1"/>
      <c r="NJL276" s="1"/>
      <c r="NJM276" s="1"/>
      <c r="NJN276" s="1"/>
      <c r="NJO276" s="1"/>
      <c r="NJP276" s="1"/>
      <c r="NJQ276" s="1"/>
      <c r="NJR276" s="1"/>
      <c r="NJS276" s="1"/>
      <c r="NJT276" s="1"/>
      <c r="NJU276" s="1"/>
      <c r="NJV276" s="1"/>
      <c r="NJW276" s="1"/>
      <c r="NJX276" s="1"/>
      <c r="NJY276" s="1"/>
      <c r="NJZ276" s="1"/>
      <c r="NKA276" s="1"/>
      <c r="NKB276" s="1"/>
      <c r="NKC276" s="1"/>
      <c r="NKD276" s="1"/>
      <c r="NKE276" s="1"/>
      <c r="NKF276" s="1"/>
      <c r="NKG276" s="1"/>
      <c r="NKH276" s="1"/>
      <c r="NKI276" s="1"/>
      <c r="NKJ276" s="1"/>
      <c r="NKK276" s="1"/>
      <c r="NKL276" s="1"/>
      <c r="NKM276" s="1"/>
      <c r="NKN276" s="1"/>
      <c r="NKO276" s="1"/>
      <c r="NKP276" s="1"/>
      <c r="NKQ276" s="1"/>
      <c r="NKR276" s="1"/>
      <c r="NKS276" s="1"/>
      <c r="NKT276" s="1"/>
      <c r="NKU276" s="1"/>
      <c r="NKV276" s="1"/>
      <c r="NKW276" s="1"/>
      <c r="NKX276" s="1"/>
      <c r="NKY276" s="1"/>
      <c r="NKZ276" s="1"/>
      <c r="NLA276" s="1"/>
      <c r="NLB276" s="1"/>
      <c r="NLC276" s="1"/>
      <c r="NLD276" s="1"/>
      <c r="NLE276" s="1"/>
      <c r="NLF276" s="1"/>
      <c r="NLG276" s="1"/>
      <c r="NLH276" s="1"/>
      <c r="NLI276" s="1"/>
      <c r="NLJ276" s="1"/>
      <c r="NLK276" s="1"/>
      <c r="NLL276" s="1"/>
      <c r="NLM276" s="1"/>
      <c r="NLN276" s="1"/>
      <c r="NLO276" s="1"/>
      <c r="NLP276" s="1"/>
      <c r="NLQ276" s="1"/>
      <c r="NLR276" s="1"/>
      <c r="NLS276" s="1"/>
      <c r="NLT276" s="1"/>
      <c r="NLU276" s="1"/>
      <c r="NLV276" s="1"/>
      <c r="NLW276" s="1"/>
      <c r="NLX276" s="1"/>
      <c r="NLY276" s="1"/>
      <c r="NLZ276" s="1"/>
      <c r="NMA276" s="1"/>
      <c r="NMB276" s="1"/>
      <c r="NMC276" s="1"/>
      <c r="NMD276" s="1"/>
      <c r="NME276" s="1"/>
      <c r="NMF276" s="1"/>
      <c r="NMG276" s="1"/>
      <c r="NMH276" s="1"/>
      <c r="NMI276" s="1"/>
      <c r="NMJ276" s="1"/>
      <c r="NMK276" s="1"/>
      <c r="NML276" s="1"/>
      <c r="NMM276" s="1"/>
      <c r="NMN276" s="1"/>
      <c r="NMO276" s="1"/>
      <c r="NMP276" s="1"/>
      <c r="NMQ276" s="1"/>
      <c r="NMR276" s="1"/>
      <c r="NMS276" s="1"/>
      <c r="NMT276" s="1"/>
      <c r="NMU276" s="1"/>
      <c r="NMV276" s="1"/>
      <c r="NMW276" s="1"/>
      <c r="NMX276" s="1"/>
      <c r="NMY276" s="1"/>
      <c r="NMZ276" s="1"/>
      <c r="NNA276" s="1"/>
      <c r="NNB276" s="1"/>
      <c r="NNC276" s="1"/>
      <c r="NND276" s="1"/>
      <c r="NNE276" s="1"/>
      <c r="NNF276" s="1"/>
      <c r="NNG276" s="1"/>
      <c r="NNH276" s="1"/>
      <c r="NNI276" s="1"/>
      <c r="NNJ276" s="1"/>
      <c r="NNK276" s="1"/>
      <c r="NNL276" s="1"/>
      <c r="NNM276" s="1"/>
      <c r="NNN276" s="1"/>
      <c r="NNO276" s="1"/>
      <c r="NNP276" s="1"/>
      <c r="NNQ276" s="1"/>
      <c r="NNR276" s="1"/>
      <c r="NNS276" s="1"/>
      <c r="NNT276" s="1"/>
      <c r="NNU276" s="1"/>
      <c r="NNV276" s="1"/>
      <c r="NNW276" s="1"/>
      <c r="NNX276" s="1"/>
      <c r="NNY276" s="1"/>
      <c r="NNZ276" s="1"/>
      <c r="NOA276" s="1"/>
      <c r="NOB276" s="1"/>
      <c r="NOC276" s="1"/>
      <c r="NOD276" s="1"/>
      <c r="NOE276" s="1"/>
      <c r="NOF276" s="1"/>
      <c r="NOG276" s="1"/>
      <c r="NOH276" s="1"/>
      <c r="NOI276" s="1"/>
      <c r="NOJ276" s="1"/>
      <c r="NOK276" s="1"/>
      <c r="NOL276" s="1"/>
      <c r="NOM276" s="1"/>
      <c r="NON276" s="1"/>
      <c r="NOO276" s="1"/>
      <c r="NOP276" s="1"/>
      <c r="NOQ276" s="1"/>
      <c r="NOR276" s="1"/>
      <c r="NOS276" s="1"/>
      <c r="NOT276" s="1"/>
      <c r="NOU276" s="1"/>
      <c r="NOV276" s="1"/>
      <c r="NOW276" s="1"/>
      <c r="NOX276" s="1"/>
      <c r="NOY276" s="1"/>
      <c r="NOZ276" s="1"/>
      <c r="NPA276" s="1"/>
      <c r="NPB276" s="1"/>
      <c r="NPC276" s="1"/>
      <c r="NPD276" s="1"/>
      <c r="NPE276" s="1"/>
      <c r="NPF276" s="1"/>
      <c r="NPG276" s="1"/>
      <c r="NPH276" s="1"/>
      <c r="NPI276" s="1"/>
      <c r="NPJ276" s="1"/>
      <c r="NPK276" s="1"/>
      <c r="NPL276" s="1"/>
      <c r="NPM276" s="1"/>
      <c r="NPN276" s="1"/>
      <c r="NPO276" s="1"/>
      <c r="NPP276" s="1"/>
      <c r="NPQ276" s="1"/>
      <c r="NPR276" s="1"/>
      <c r="NPS276" s="1"/>
      <c r="NPT276" s="1"/>
      <c r="NPU276" s="1"/>
      <c r="NPV276" s="1"/>
      <c r="NPW276" s="1"/>
      <c r="NPX276" s="1"/>
      <c r="NPY276" s="1"/>
      <c r="NPZ276" s="1"/>
      <c r="NQA276" s="1"/>
      <c r="NQB276" s="1"/>
      <c r="NQC276" s="1"/>
      <c r="NQD276" s="1"/>
      <c r="NQE276" s="1"/>
      <c r="NQF276" s="1"/>
      <c r="NQG276" s="1"/>
      <c r="NQH276" s="1"/>
      <c r="NQI276" s="1"/>
      <c r="NQJ276" s="1"/>
      <c r="NQK276" s="1"/>
      <c r="NQL276" s="1"/>
      <c r="NQM276" s="1"/>
      <c r="NQN276" s="1"/>
      <c r="NQO276" s="1"/>
      <c r="NQP276" s="1"/>
      <c r="NQQ276" s="1"/>
      <c r="NQR276" s="1"/>
      <c r="NQS276" s="1"/>
      <c r="NQT276" s="1"/>
      <c r="NQU276" s="1"/>
      <c r="NQV276" s="1"/>
      <c r="NQW276" s="1"/>
      <c r="NQX276" s="1"/>
      <c r="NQY276" s="1"/>
      <c r="NQZ276" s="1"/>
      <c r="NRA276" s="1"/>
      <c r="NRB276" s="1"/>
      <c r="NRC276" s="1"/>
      <c r="NRD276" s="1"/>
      <c r="NRE276" s="1"/>
      <c r="NRF276" s="1"/>
      <c r="NRG276" s="1"/>
      <c r="NRH276" s="1"/>
      <c r="NRI276" s="1"/>
      <c r="NRJ276" s="1"/>
      <c r="NRK276" s="1"/>
      <c r="NRL276" s="1"/>
      <c r="NRM276" s="1"/>
      <c r="NRN276" s="1"/>
      <c r="NRO276" s="1"/>
      <c r="NRP276" s="1"/>
      <c r="NRQ276" s="1"/>
      <c r="NRR276" s="1"/>
      <c r="NRS276" s="1"/>
      <c r="NRT276" s="1"/>
      <c r="NRU276" s="1"/>
      <c r="NRV276" s="1"/>
      <c r="NRW276" s="1"/>
      <c r="NRX276" s="1"/>
      <c r="NRY276" s="1"/>
      <c r="NRZ276" s="1"/>
      <c r="NSA276" s="1"/>
      <c r="NSB276" s="1"/>
      <c r="NSC276" s="1"/>
      <c r="NSD276" s="1"/>
      <c r="NSE276" s="1"/>
      <c r="NSF276" s="1"/>
      <c r="NSG276" s="1"/>
      <c r="NSH276" s="1"/>
      <c r="NSI276" s="1"/>
      <c r="NSJ276" s="1"/>
      <c r="NSK276" s="1"/>
      <c r="NSL276" s="1"/>
      <c r="NSM276" s="1"/>
      <c r="NSN276" s="1"/>
      <c r="NSO276" s="1"/>
      <c r="NSP276" s="1"/>
      <c r="NSQ276" s="1"/>
      <c r="NSR276" s="1"/>
      <c r="NSS276" s="1"/>
      <c r="NST276" s="1"/>
      <c r="NSU276" s="1"/>
      <c r="NSV276" s="1"/>
      <c r="NSW276" s="1"/>
      <c r="NSX276" s="1"/>
      <c r="NSY276" s="1"/>
      <c r="NSZ276" s="1"/>
      <c r="NTA276" s="1"/>
      <c r="NTB276" s="1"/>
      <c r="NTC276" s="1"/>
      <c r="NTD276" s="1"/>
      <c r="NTE276" s="1"/>
      <c r="NTF276" s="1"/>
      <c r="NTG276" s="1"/>
      <c r="NTH276" s="1"/>
      <c r="NTI276" s="1"/>
      <c r="NTJ276" s="1"/>
      <c r="NTK276" s="1"/>
      <c r="NTL276" s="1"/>
      <c r="NTM276" s="1"/>
      <c r="NTN276" s="1"/>
      <c r="NTO276" s="1"/>
      <c r="NTP276" s="1"/>
      <c r="NTQ276" s="1"/>
      <c r="NTR276" s="1"/>
      <c r="NTS276" s="1"/>
      <c r="NTT276" s="1"/>
      <c r="NTU276" s="1"/>
      <c r="NTV276" s="1"/>
      <c r="NTW276" s="1"/>
      <c r="NTX276" s="1"/>
      <c r="NTY276" s="1"/>
      <c r="NTZ276" s="1"/>
      <c r="NUA276" s="1"/>
      <c r="NUB276" s="1"/>
      <c r="NUC276" s="1"/>
      <c r="NUD276" s="1"/>
      <c r="NUE276" s="1"/>
      <c r="NUF276" s="1"/>
      <c r="NUG276" s="1"/>
      <c r="NUH276" s="1"/>
      <c r="NUI276" s="1"/>
      <c r="NUJ276" s="1"/>
      <c r="NUK276" s="1"/>
      <c r="NUL276" s="1"/>
      <c r="NUM276" s="1"/>
      <c r="NUN276" s="1"/>
      <c r="NUO276" s="1"/>
      <c r="NUP276" s="1"/>
      <c r="NUQ276" s="1"/>
      <c r="NUR276" s="1"/>
      <c r="NUS276" s="1"/>
      <c r="NUT276" s="1"/>
      <c r="NUU276" s="1"/>
      <c r="NUV276" s="1"/>
      <c r="NUW276" s="1"/>
      <c r="NUX276" s="1"/>
      <c r="NUY276" s="1"/>
      <c r="NUZ276" s="1"/>
      <c r="NVA276" s="1"/>
      <c r="NVB276" s="1"/>
      <c r="NVC276" s="1"/>
      <c r="NVD276" s="1"/>
      <c r="NVE276" s="1"/>
      <c r="NVF276" s="1"/>
      <c r="NVG276" s="1"/>
      <c r="NVH276" s="1"/>
      <c r="NVI276" s="1"/>
      <c r="NVJ276" s="1"/>
      <c r="NVK276" s="1"/>
      <c r="NVL276" s="1"/>
      <c r="NVM276" s="1"/>
      <c r="NVN276" s="1"/>
      <c r="NVO276" s="1"/>
      <c r="NVP276" s="1"/>
      <c r="NVQ276" s="1"/>
      <c r="NVR276" s="1"/>
      <c r="NVS276" s="1"/>
      <c r="NVT276" s="1"/>
      <c r="NVU276" s="1"/>
      <c r="NVV276" s="1"/>
      <c r="NVW276" s="1"/>
      <c r="NVX276" s="1"/>
      <c r="NVY276" s="1"/>
      <c r="NVZ276" s="1"/>
      <c r="NWA276" s="1"/>
      <c r="NWB276" s="1"/>
      <c r="NWC276" s="1"/>
      <c r="NWD276" s="1"/>
      <c r="NWE276" s="1"/>
      <c r="NWF276" s="1"/>
      <c r="NWG276" s="1"/>
      <c r="NWH276" s="1"/>
      <c r="NWI276" s="1"/>
      <c r="NWJ276" s="1"/>
      <c r="NWK276" s="1"/>
      <c r="NWL276" s="1"/>
      <c r="NWM276" s="1"/>
      <c r="NWN276" s="1"/>
      <c r="NWO276" s="1"/>
      <c r="NWP276" s="1"/>
      <c r="NWQ276" s="1"/>
      <c r="NWR276" s="1"/>
      <c r="NWS276" s="1"/>
      <c r="NWT276" s="1"/>
      <c r="NWU276" s="1"/>
      <c r="NWV276" s="1"/>
      <c r="NWW276" s="1"/>
      <c r="NWX276" s="1"/>
      <c r="NWY276" s="1"/>
      <c r="NWZ276" s="1"/>
      <c r="NXA276" s="1"/>
      <c r="NXB276" s="1"/>
      <c r="NXC276" s="1"/>
      <c r="NXD276" s="1"/>
      <c r="NXE276" s="1"/>
      <c r="NXF276" s="1"/>
      <c r="NXG276" s="1"/>
      <c r="NXH276" s="1"/>
      <c r="NXI276" s="1"/>
      <c r="NXJ276" s="1"/>
      <c r="NXK276" s="1"/>
      <c r="NXL276" s="1"/>
      <c r="NXM276" s="1"/>
      <c r="NXN276" s="1"/>
      <c r="NXO276" s="1"/>
      <c r="NXP276" s="1"/>
      <c r="NXQ276" s="1"/>
      <c r="NXR276" s="1"/>
      <c r="NXS276" s="1"/>
      <c r="NXT276" s="1"/>
      <c r="NXU276" s="1"/>
      <c r="NXV276" s="1"/>
      <c r="NXW276" s="1"/>
      <c r="NXX276" s="1"/>
      <c r="NXY276" s="1"/>
      <c r="NXZ276" s="1"/>
      <c r="NYA276" s="1"/>
      <c r="NYB276" s="1"/>
      <c r="NYC276" s="1"/>
      <c r="NYD276" s="1"/>
      <c r="NYE276" s="1"/>
      <c r="NYF276" s="1"/>
      <c r="NYG276" s="1"/>
      <c r="NYH276" s="1"/>
      <c r="NYI276" s="1"/>
      <c r="NYJ276" s="1"/>
      <c r="NYK276" s="1"/>
      <c r="NYL276" s="1"/>
      <c r="NYM276" s="1"/>
      <c r="NYN276" s="1"/>
      <c r="NYO276" s="1"/>
      <c r="NYP276" s="1"/>
      <c r="NYQ276" s="1"/>
      <c r="NYR276" s="1"/>
      <c r="NYS276" s="1"/>
      <c r="NYT276" s="1"/>
      <c r="NYU276" s="1"/>
      <c r="NYV276" s="1"/>
      <c r="NYW276" s="1"/>
      <c r="NYX276" s="1"/>
      <c r="NYY276" s="1"/>
      <c r="NYZ276" s="1"/>
      <c r="NZA276" s="1"/>
      <c r="NZB276" s="1"/>
      <c r="NZC276" s="1"/>
      <c r="NZD276" s="1"/>
      <c r="NZE276" s="1"/>
      <c r="NZF276" s="1"/>
      <c r="NZG276" s="1"/>
      <c r="NZH276" s="1"/>
      <c r="NZI276" s="1"/>
      <c r="NZJ276" s="1"/>
      <c r="NZK276" s="1"/>
      <c r="NZL276" s="1"/>
      <c r="NZM276" s="1"/>
      <c r="NZN276" s="1"/>
      <c r="NZO276" s="1"/>
      <c r="NZP276" s="1"/>
      <c r="NZQ276" s="1"/>
      <c r="NZR276" s="1"/>
      <c r="NZS276" s="1"/>
      <c r="NZT276" s="1"/>
      <c r="NZU276" s="1"/>
      <c r="NZV276" s="1"/>
      <c r="NZW276" s="1"/>
      <c r="NZX276" s="1"/>
      <c r="NZY276" s="1"/>
      <c r="NZZ276" s="1"/>
      <c r="OAA276" s="1"/>
      <c r="OAB276" s="1"/>
      <c r="OAC276" s="1"/>
      <c r="OAD276" s="1"/>
      <c r="OAE276" s="1"/>
      <c r="OAF276" s="1"/>
      <c r="OAG276" s="1"/>
      <c r="OAH276" s="1"/>
      <c r="OAI276" s="1"/>
      <c r="OAJ276" s="1"/>
      <c r="OAK276" s="1"/>
      <c r="OAL276" s="1"/>
      <c r="OAM276" s="1"/>
      <c r="OAN276" s="1"/>
      <c r="OAO276" s="1"/>
      <c r="OAP276" s="1"/>
      <c r="OAQ276" s="1"/>
      <c r="OAR276" s="1"/>
      <c r="OAS276" s="1"/>
      <c r="OAT276" s="1"/>
      <c r="OAU276" s="1"/>
      <c r="OAV276" s="1"/>
      <c r="OAW276" s="1"/>
      <c r="OAX276" s="1"/>
      <c r="OAY276" s="1"/>
      <c r="OAZ276" s="1"/>
      <c r="OBA276" s="1"/>
      <c r="OBB276" s="1"/>
      <c r="OBC276" s="1"/>
      <c r="OBD276" s="1"/>
      <c r="OBE276" s="1"/>
      <c r="OBF276" s="1"/>
      <c r="OBG276" s="1"/>
      <c r="OBH276" s="1"/>
      <c r="OBI276" s="1"/>
      <c r="OBJ276" s="1"/>
      <c r="OBK276" s="1"/>
      <c r="OBL276" s="1"/>
      <c r="OBM276" s="1"/>
      <c r="OBN276" s="1"/>
      <c r="OBO276" s="1"/>
      <c r="OBP276" s="1"/>
      <c r="OBQ276" s="1"/>
      <c r="OBR276" s="1"/>
      <c r="OBS276" s="1"/>
      <c r="OBT276" s="1"/>
      <c r="OBU276" s="1"/>
      <c r="OBV276" s="1"/>
      <c r="OBW276" s="1"/>
      <c r="OBX276" s="1"/>
      <c r="OBY276" s="1"/>
      <c r="OBZ276" s="1"/>
      <c r="OCA276" s="1"/>
      <c r="OCB276" s="1"/>
      <c r="OCC276" s="1"/>
      <c r="OCD276" s="1"/>
      <c r="OCE276" s="1"/>
      <c r="OCF276" s="1"/>
      <c r="OCG276" s="1"/>
      <c r="OCH276" s="1"/>
      <c r="OCI276" s="1"/>
      <c r="OCJ276" s="1"/>
      <c r="OCK276" s="1"/>
      <c r="OCL276" s="1"/>
      <c r="OCM276" s="1"/>
      <c r="OCN276" s="1"/>
      <c r="OCO276" s="1"/>
      <c r="OCP276" s="1"/>
      <c r="OCQ276" s="1"/>
      <c r="OCR276" s="1"/>
      <c r="OCS276" s="1"/>
      <c r="OCT276" s="1"/>
      <c r="OCU276" s="1"/>
      <c r="OCV276" s="1"/>
      <c r="OCW276" s="1"/>
      <c r="OCX276" s="1"/>
      <c r="OCY276" s="1"/>
      <c r="OCZ276" s="1"/>
      <c r="ODA276" s="1"/>
      <c r="ODB276" s="1"/>
      <c r="ODC276" s="1"/>
      <c r="ODD276" s="1"/>
      <c r="ODE276" s="1"/>
      <c r="ODF276" s="1"/>
      <c r="ODG276" s="1"/>
      <c r="ODH276" s="1"/>
      <c r="ODI276" s="1"/>
      <c r="ODJ276" s="1"/>
      <c r="ODK276" s="1"/>
      <c r="ODL276" s="1"/>
      <c r="ODM276" s="1"/>
      <c r="ODN276" s="1"/>
      <c r="ODO276" s="1"/>
      <c r="ODP276" s="1"/>
      <c r="ODQ276" s="1"/>
      <c r="ODR276" s="1"/>
      <c r="ODS276" s="1"/>
      <c r="ODT276" s="1"/>
      <c r="ODU276" s="1"/>
      <c r="ODV276" s="1"/>
      <c r="ODW276" s="1"/>
      <c r="ODX276" s="1"/>
      <c r="ODY276" s="1"/>
      <c r="ODZ276" s="1"/>
      <c r="OEA276" s="1"/>
      <c r="OEB276" s="1"/>
      <c r="OEC276" s="1"/>
      <c r="OED276" s="1"/>
      <c r="OEE276" s="1"/>
      <c r="OEF276" s="1"/>
      <c r="OEG276" s="1"/>
      <c r="OEH276" s="1"/>
      <c r="OEI276" s="1"/>
      <c r="OEJ276" s="1"/>
      <c r="OEK276" s="1"/>
      <c r="OEL276" s="1"/>
      <c r="OEM276" s="1"/>
      <c r="OEN276" s="1"/>
      <c r="OEO276" s="1"/>
      <c r="OEP276" s="1"/>
      <c r="OEQ276" s="1"/>
      <c r="OER276" s="1"/>
      <c r="OES276" s="1"/>
      <c r="OET276" s="1"/>
      <c r="OEU276" s="1"/>
      <c r="OEV276" s="1"/>
      <c r="OEW276" s="1"/>
      <c r="OEX276" s="1"/>
      <c r="OEY276" s="1"/>
      <c r="OEZ276" s="1"/>
      <c r="OFA276" s="1"/>
      <c r="OFB276" s="1"/>
      <c r="OFC276" s="1"/>
      <c r="OFD276" s="1"/>
      <c r="OFE276" s="1"/>
      <c r="OFF276" s="1"/>
      <c r="OFG276" s="1"/>
      <c r="OFH276" s="1"/>
      <c r="OFI276" s="1"/>
      <c r="OFJ276" s="1"/>
      <c r="OFK276" s="1"/>
      <c r="OFL276" s="1"/>
      <c r="OFM276" s="1"/>
      <c r="OFN276" s="1"/>
      <c r="OFO276" s="1"/>
      <c r="OFP276" s="1"/>
      <c r="OFQ276" s="1"/>
      <c r="OFR276" s="1"/>
      <c r="OFS276" s="1"/>
      <c r="OFT276" s="1"/>
      <c r="OFU276" s="1"/>
      <c r="OFV276" s="1"/>
      <c r="OFW276" s="1"/>
      <c r="OFX276" s="1"/>
      <c r="OFY276" s="1"/>
      <c r="OFZ276" s="1"/>
      <c r="OGA276" s="1"/>
      <c r="OGB276" s="1"/>
      <c r="OGC276" s="1"/>
      <c r="OGD276" s="1"/>
      <c r="OGE276" s="1"/>
      <c r="OGF276" s="1"/>
      <c r="OGG276" s="1"/>
      <c r="OGH276" s="1"/>
      <c r="OGI276" s="1"/>
      <c r="OGJ276" s="1"/>
      <c r="OGK276" s="1"/>
      <c r="OGL276" s="1"/>
      <c r="OGM276" s="1"/>
      <c r="OGN276" s="1"/>
      <c r="OGO276" s="1"/>
      <c r="OGP276" s="1"/>
      <c r="OGQ276" s="1"/>
      <c r="OGR276" s="1"/>
      <c r="OGS276" s="1"/>
      <c r="OGT276" s="1"/>
      <c r="OGU276" s="1"/>
      <c r="OGV276" s="1"/>
      <c r="OGW276" s="1"/>
      <c r="OGX276" s="1"/>
      <c r="OGY276" s="1"/>
      <c r="OGZ276" s="1"/>
      <c r="OHA276" s="1"/>
      <c r="OHB276" s="1"/>
      <c r="OHC276" s="1"/>
      <c r="OHD276" s="1"/>
      <c r="OHE276" s="1"/>
      <c r="OHF276" s="1"/>
      <c r="OHG276" s="1"/>
      <c r="OHH276" s="1"/>
      <c r="OHI276" s="1"/>
      <c r="OHJ276" s="1"/>
      <c r="OHK276" s="1"/>
      <c r="OHL276" s="1"/>
      <c r="OHM276" s="1"/>
      <c r="OHN276" s="1"/>
      <c r="OHO276" s="1"/>
      <c r="OHP276" s="1"/>
      <c r="OHQ276" s="1"/>
      <c r="OHR276" s="1"/>
      <c r="OHS276" s="1"/>
      <c r="OHT276" s="1"/>
      <c r="OHU276" s="1"/>
      <c r="OHV276" s="1"/>
      <c r="OHW276" s="1"/>
      <c r="OHX276" s="1"/>
      <c r="OHY276" s="1"/>
      <c r="OHZ276" s="1"/>
      <c r="OIA276" s="1"/>
      <c r="OIB276" s="1"/>
      <c r="OIC276" s="1"/>
      <c r="OID276" s="1"/>
      <c r="OIE276" s="1"/>
      <c r="OIF276" s="1"/>
      <c r="OIG276" s="1"/>
      <c r="OIH276" s="1"/>
      <c r="OII276" s="1"/>
      <c r="OIJ276" s="1"/>
      <c r="OIK276" s="1"/>
      <c r="OIL276" s="1"/>
      <c r="OIM276" s="1"/>
      <c r="OIN276" s="1"/>
      <c r="OIO276" s="1"/>
      <c r="OIP276" s="1"/>
      <c r="OIQ276" s="1"/>
      <c r="OIR276" s="1"/>
      <c r="OIS276" s="1"/>
      <c r="OIT276" s="1"/>
      <c r="OIU276" s="1"/>
      <c r="OIV276" s="1"/>
      <c r="OIW276" s="1"/>
      <c r="OIX276" s="1"/>
      <c r="OIY276" s="1"/>
      <c r="OIZ276" s="1"/>
      <c r="OJA276" s="1"/>
      <c r="OJB276" s="1"/>
      <c r="OJC276" s="1"/>
      <c r="OJD276" s="1"/>
      <c r="OJE276" s="1"/>
      <c r="OJF276" s="1"/>
      <c r="OJG276" s="1"/>
      <c r="OJH276" s="1"/>
      <c r="OJI276" s="1"/>
      <c r="OJJ276" s="1"/>
      <c r="OJK276" s="1"/>
      <c r="OJL276" s="1"/>
      <c r="OJM276" s="1"/>
      <c r="OJN276" s="1"/>
      <c r="OJO276" s="1"/>
      <c r="OJP276" s="1"/>
      <c r="OJQ276" s="1"/>
      <c r="OJR276" s="1"/>
      <c r="OJS276" s="1"/>
      <c r="OJT276" s="1"/>
      <c r="OJU276" s="1"/>
      <c r="OJV276" s="1"/>
      <c r="OJW276" s="1"/>
      <c r="OJX276" s="1"/>
      <c r="OJY276" s="1"/>
      <c r="OJZ276" s="1"/>
      <c r="OKA276" s="1"/>
      <c r="OKB276" s="1"/>
      <c r="OKC276" s="1"/>
      <c r="OKD276" s="1"/>
      <c r="OKE276" s="1"/>
      <c r="OKF276" s="1"/>
      <c r="OKG276" s="1"/>
      <c r="OKH276" s="1"/>
      <c r="OKI276" s="1"/>
      <c r="OKJ276" s="1"/>
      <c r="OKK276" s="1"/>
      <c r="OKL276" s="1"/>
      <c r="OKM276" s="1"/>
      <c r="OKN276" s="1"/>
      <c r="OKO276" s="1"/>
      <c r="OKP276" s="1"/>
      <c r="OKQ276" s="1"/>
      <c r="OKR276" s="1"/>
      <c r="OKS276" s="1"/>
      <c r="OKT276" s="1"/>
      <c r="OKU276" s="1"/>
      <c r="OKV276" s="1"/>
      <c r="OKW276" s="1"/>
      <c r="OKX276" s="1"/>
      <c r="OKY276" s="1"/>
      <c r="OKZ276" s="1"/>
      <c r="OLA276" s="1"/>
      <c r="OLB276" s="1"/>
      <c r="OLC276" s="1"/>
      <c r="OLD276" s="1"/>
      <c r="OLE276" s="1"/>
      <c r="OLF276" s="1"/>
      <c r="OLG276" s="1"/>
      <c r="OLH276" s="1"/>
      <c r="OLI276" s="1"/>
      <c r="OLJ276" s="1"/>
      <c r="OLK276" s="1"/>
      <c r="OLL276" s="1"/>
      <c r="OLM276" s="1"/>
      <c r="OLN276" s="1"/>
      <c r="OLO276" s="1"/>
      <c r="OLP276" s="1"/>
      <c r="OLQ276" s="1"/>
      <c r="OLR276" s="1"/>
      <c r="OLS276" s="1"/>
      <c r="OLT276" s="1"/>
      <c r="OLU276" s="1"/>
      <c r="OLV276" s="1"/>
      <c r="OLW276" s="1"/>
      <c r="OLX276" s="1"/>
      <c r="OLY276" s="1"/>
      <c r="OLZ276" s="1"/>
      <c r="OMA276" s="1"/>
      <c r="OMB276" s="1"/>
      <c r="OMC276" s="1"/>
      <c r="OMD276" s="1"/>
      <c r="OME276" s="1"/>
      <c r="OMF276" s="1"/>
      <c r="OMG276" s="1"/>
      <c r="OMH276" s="1"/>
      <c r="OMI276" s="1"/>
      <c r="OMJ276" s="1"/>
      <c r="OMK276" s="1"/>
      <c r="OML276" s="1"/>
      <c r="OMM276" s="1"/>
      <c r="OMN276" s="1"/>
      <c r="OMO276" s="1"/>
      <c r="OMP276" s="1"/>
      <c r="OMQ276" s="1"/>
      <c r="OMR276" s="1"/>
      <c r="OMS276" s="1"/>
      <c r="OMT276" s="1"/>
      <c r="OMU276" s="1"/>
      <c r="OMV276" s="1"/>
      <c r="OMW276" s="1"/>
      <c r="OMX276" s="1"/>
      <c r="OMY276" s="1"/>
      <c r="OMZ276" s="1"/>
      <c r="ONA276" s="1"/>
      <c r="ONB276" s="1"/>
      <c r="ONC276" s="1"/>
      <c r="OND276" s="1"/>
      <c r="ONE276" s="1"/>
      <c r="ONF276" s="1"/>
      <c r="ONG276" s="1"/>
      <c r="ONH276" s="1"/>
      <c r="ONI276" s="1"/>
      <c r="ONJ276" s="1"/>
      <c r="ONK276" s="1"/>
      <c r="ONL276" s="1"/>
      <c r="ONM276" s="1"/>
      <c r="ONN276" s="1"/>
      <c r="ONO276" s="1"/>
      <c r="ONP276" s="1"/>
      <c r="ONQ276" s="1"/>
      <c r="ONR276" s="1"/>
      <c r="ONS276" s="1"/>
      <c r="ONT276" s="1"/>
      <c r="ONU276" s="1"/>
      <c r="ONV276" s="1"/>
      <c r="ONW276" s="1"/>
      <c r="ONX276" s="1"/>
      <c r="ONY276" s="1"/>
      <c r="ONZ276" s="1"/>
      <c r="OOA276" s="1"/>
      <c r="OOB276" s="1"/>
      <c r="OOC276" s="1"/>
      <c r="OOD276" s="1"/>
      <c r="OOE276" s="1"/>
      <c r="OOF276" s="1"/>
      <c r="OOG276" s="1"/>
      <c r="OOH276" s="1"/>
      <c r="OOI276" s="1"/>
      <c r="OOJ276" s="1"/>
      <c r="OOK276" s="1"/>
      <c r="OOL276" s="1"/>
      <c r="OOM276" s="1"/>
      <c r="OON276" s="1"/>
      <c r="OOO276" s="1"/>
      <c r="OOP276" s="1"/>
      <c r="OOQ276" s="1"/>
      <c r="OOR276" s="1"/>
      <c r="OOS276" s="1"/>
      <c r="OOT276" s="1"/>
      <c r="OOU276" s="1"/>
      <c r="OOV276" s="1"/>
      <c r="OOW276" s="1"/>
      <c r="OOX276" s="1"/>
      <c r="OOY276" s="1"/>
      <c r="OOZ276" s="1"/>
      <c r="OPA276" s="1"/>
      <c r="OPB276" s="1"/>
      <c r="OPC276" s="1"/>
      <c r="OPD276" s="1"/>
      <c r="OPE276" s="1"/>
      <c r="OPF276" s="1"/>
      <c r="OPG276" s="1"/>
      <c r="OPH276" s="1"/>
      <c r="OPI276" s="1"/>
      <c r="OPJ276" s="1"/>
      <c r="OPK276" s="1"/>
      <c r="OPL276" s="1"/>
      <c r="OPM276" s="1"/>
      <c r="OPN276" s="1"/>
      <c r="OPO276" s="1"/>
      <c r="OPP276" s="1"/>
      <c r="OPQ276" s="1"/>
      <c r="OPR276" s="1"/>
      <c r="OPS276" s="1"/>
      <c r="OPT276" s="1"/>
      <c r="OPU276" s="1"/>
      <c r="OPV276" s="1"/>
      <c r="OPW276" s="1"/>
      <c r="OPX276" s="1"/>
      <c r="OPY276" s="1"/>
      <c r="OPZ276" s="1"/>
      <c r="OQA276" s="1"/>
      <c r="OQB276" s="1"/>
      <c r="OQC276" s="1"/>
      <c r="OQD276" s="1"/>
      <c r="OQE276" s="1"/>
      <c r="OQF276" s="1"/>
      <c r="OQG276" s="1"/>
      <c r="OQH276" s="1"/>
      <c r="OQI276" s="1"/>
      <c r="OQJ276" s="1"/>
      <c r="OQK276" s="1"/>
      <c r="OQL276" s="1"/>
      <c r="OQM276" s="1"/>
      <c r="OQN276" s="1"/>
      <c r="OQO276" s="1"/>
      <c r="OQP276" s="1"/>
      <c r="OQQ276" s="1"/>
      <c r="OQR276" s="1"/>
      <c r="OQS276" s="1"/>
      <c r="OQT276" s="1"/>
      <c r="OQU276" s="1"/>
      <c r="OQV276" s="1"/>
      <c r="OQW276" s="1"/>
      <c r="OQX276" s="1"/>
      <c r="OQY276" s="1"/>
      <c r="OQZ276" s="1"/>
      <c r="ORA276" s="1"/>
      <c r="ORB276" s="1"/>
      <c r="ORC276" s="1"/>
      <c r="ORD276" s="1"/>
      <c r="ORE276" s="1"/>
      <c r="ORF276" s="1"/>
      <c r="ORG276" s="1"/>
      <c r="ORH276" s="1"/>
      <c r="ORI276" s="1"/>
      <c r="ORJ276" s="1"/>
      <c r="ORK276" s="1"/>
      <c r="ORL276" s="1"/>
      <c r="ORM276" s="1"/>
      <c r="ORN276" s="1"/>
      <c r="ORO276" s="1"/>
      <c r="ORP276" s="1"/>
      <c r="ORQ276" s="1"/>
      <c r="ORR276" s="1"/>
      <c r="ORS276" s="1"/>
      <c r="ORT276" s="1"/>
      <c r="ORU276" s="1"/>
      <c r="ORV276" s="1"/>
      <c r="ORW276" s="1"/>
      <c r="ORX276" s="1"/>
      <c r="ORY276" s="1"/>
      <c r="ORZ276" s="1"/>
      <c r="OSA276" s="1"/>
      <c r="OSB276" s="1"/>
      <c r="OSC276" s="1"/>
      <c r="OSD276" s="1"/>
      <c r="OSE276" s="1"/>
      <c r="OSF276" s="1"/>
      <c r="OSG276" s="1"/>
      <c r="OSH276" s="1"/>
      <c r="OSI276" s="1"/>
      <c r="OSJ276" s="1"/>
      <c r="OSK276" s="1"/>
      <c r="OSL276" s="1"/>
      <c r="OSM276" s="1"/>
      <c r="OSN276" s="1"/>
      <c r="OSO276" s="1"/>
      <c r="OSP276" s="1"/>
      <c r="OSQ276" s="1"/>
      <c r="OSR276" s="1"/>
      <c r="OSS276" s="1"/>
      <c r="OST276" s="1"/>
      <c r="OSU276" s="1"/>
      <c r="OSV276" s="1"/>
      <c r="OSW276" s="1"/>
      <c r="OSX276" s="1"/>
      <c r="OSY276" s="1"/>
      <c r="OSZ276" s="1"/>
      <c r="OTA276" s="1"/>
      <c r="OTB276" s="1"/>
      <c r="OTC276" s="1"/>
      <c r="OTD276" s="1"/>
      <c r="OTE276" s="1"/>
      <c r="OTF276" s="1"/>
      <c r="OTG276" s="1"/>
      <c r="OTH276" s="1"/>
      <c r="OTI276" s="1"/>
      <c r="OTJ276" s="1"/>
      <c r="OTK276" s="1"/>
      <c r="OTL276" s="1"/>
      <c r="OTM276" s="1"/>
      <c r="OTN276" s="1"/>
      <c r="OTO276" s="1"/>
      <c r="OTP276" s="1"/>
      <c r="OTQ276" s="1"/>
      <c r="OTR276" s="1"/>
      <c r="OTS276" s="1"/>
      <c r="OTT276" s="1"/>
      <c r="OTU276" s="1"/>
      <c r="OTV276" s="1"/>
      <c r="OTW276" s="1"/>
      <c r="OTX276" s="1"/>
      <c r="OTY276" s="1"/>
      <c r="OTZ276" s="1"/>
      <c r="OUA276" s="1"/>
      <c r="OUB276" s="1"/>
      <c r="OUC276" s="1"/>
      <c r="OUD276" s="1"/>
      <c r="OUE276" s="1"/>
      <c r="OUF276" s="1"/>
      <c r="OUG276" s="1"/>
      <c r="OUH276" s="1"/>
      <c r="OUI276" s="1"/>
      <c r="OUJ276" s="1"/>
      <c r="OUK276" s="1"/>
      <c r="OUL276" s="1"/>
      <c r="OUM276" s="1"/>
      <c r="OUN276" s="1"/>
      <c r="OUO276" s="1"/>
      <c r="OUP276" s="1"/>
      <c r="OUQ276" s="1"/>
      <c r="OUR276" s="1"/>
      <c r="OUS276" s="1"/>
      <c r="OUT276" s="1"/>
      <c r="OUU276" s="1"/>
      <c r="OUV276" s="1"/>
      <c r="OUW276" s="1"/>
      <c r="OUX276" s="1"/>
      <c r="OUY276" s="1"/>
      <c r="OUZ276" s="1"/>
      <c r="OVA276" s="1"/>
      <c r="OVB276" s="1"/>
      <c r="OVC276" s="1"/>
      <c r="OVD276" s="1"/>
      <c r="OVE276" s="1"/>
      <c r="OVF276" s="1"/>
      <c r="OVG276" s="1"/>
      <c r="OVH276" s="1"/>
      <c r="OVI276" s="1"/>
      <c r="OVJ276" s="1"/>
      <c r="OVK276" s="1"/>
      <c r="OVL276" s="1"/>
      <c r="OVM276" s="1"/>
      <c r="OVN276" s="1"/>
      <c r="OVO276" s="1"/>
      <c r="OVP276" s="1"/>
      <c r="OVQ276" s="1"/>
      <c r="OVR276" s="1"/>
      <c r="OVS276" s="1"/>
      <c r="OVT276" s="1"/>
      <c r="OVU276" s="1"/>
      <c r="OVV276" s="1"/>
      <c r="OVW276" s="1"/>
      <c r="OVX276" s="1"/>
      <c r="OVY276" s="1"/>
      <c r="OVZ276" s="1"/>
      <c r="OWA276" s="1"/>
      <c r="OWB276" s="1"/>
      <c r="OWC276" s="1"/>
      <c r="OWD276" s="1"/>
      <c r="OWE276" s="1"/>
      <c r="OWF276" s="1"/>
      <c r="OWG276" s="1"/>
      <c r="OWH276" s="1"/>
      <c r="OWI276" s="1"/>
      <c r="OWJ276" s="1"/>
      <c r="OWK276" s="1"/>
      <c r="OWL276" s="1"/>
      <c r="OWM276" s="1"/>
      <c r="OWN276" s="1"/>
      <c r="OWO276" s="1"/>
      <c r="OWP276" s="1"/>
      <c r="OWQ276" s="1"/>
      <c r="OWR276" s="1"/>
      <c r="OWS276" s="1"/>
      <c r="OWT276" s="1"/>
      <c r="OWU276" s="1"/>
      <c r="OWV276" s="1"/>
      <c r="OWW276" s="1"/>
      <c r="OWX276" s="1"/>
      <c r="OWY276" s="1"/>
      <c r="OWZ276" s="1"/>
      <c r="OXA276" s="1"/>
      <c r="OXB276" s="1"/>
      <c r="OXC276" s="1"/>
      <c r="OXD276" s="1"/>
      <c r="OXE276" s="1"/>
      <c r="OXF276" s="1"/>
      <c r="OXG276" s="1"/>
      <c r="OXH276" s="1"/>
      <c r="OXI276" s="1"/>
      <c r="OXJ276" s="1"/>
      <c r="OXK276" s="1"/>
      <c r="OXL276" s="1"/>
      <c r="OXM276" s="1"/>
      <c r="OXN276" s="1"/>
      <c r="OXO276" s="1"/>
      <c r="OXP276" s="1"/>
      <c r="OXQ276" s="1"/>
      <c r="OXR276" s="1"/>
      <c r="OXS276" s="1"/>
      <c r="OXT276" s="1"/>
      <c r="OXU276" s="1"/>
      <c r="OXV276" s="1"/>
      <c r="OXW276" s="1"/>
      <c r="OXX276" s="1"/>
      <c r="OXY276" s="1"/>
      <c r="OXZ276" s="1"/>
      <c r="OYA276" s="1"/>
      <c r="OYB276" s="1"/>
      <c r="OYC276" s="1"/>
      <c r="OYD276" s="1"/>
      <c r="OYE276" s="1"/>
      <c r="OYF276" s="1"/>
      <c r="OYG276" s="1"/>
      <c r="OYH276" s="1"/>
      <c r="OYI276" s="1"/>
      <c r="OYJ276" s="1"/>
      <c r="OYK276" s="1"/>
      <c r="OYL276" s="1"/>
      <c r="OYM276" s="1"/>
      <c r="OYN276" s="1"/>
      <c r="OYO276" s="1"/>
      <c r="OYP276" s="1"/>
      <c r="OYQ276" s="1"/>
      <c r="OYR276" s="1"/>
      <c r="OYS276" s="1"/>
      <c r="OYT276" s="1"/>
      <c r="OYU276" s="1"/>
      <c r="OYV276" s="1"/>
      <c r="OYW276" s="1"/>
      <c r="OYX276" s="1"/>
      <c r="OYY276" s="1"/>
      <c r="OYZ276" s="1"/>
      <c r="OZA276" s="1"/>
      <c r="OZB276" s="1"/>
      <c r="OZC276" s="1"/>
      <c r="OZD276" s="1"/>
      <c r="OZE276" s="1"/>
      <c r="OZF276" s="1"/>
      <c r="OZG276" s="1"/>
      <c r="OZH276" s="1"/>
      <c r="OZI276" s="1"/>
      <c r="OZJ276" s="1"/>
      <c r="OZK276" s="1"/>
      <c r="OZL276" s="1"/>
      <c r="OZM276" s="1"/>
      <c r="OZN276" s="1"/>
      <c r="OZO276" s="1"/>
      <c r="OZP276" s="1"/>
      <c r="OZQ276" s="1"/>
      <c r="OZR276" s="1"/>
      <c r="OZS276" s="1"/>
      <c r="OZT276" s="1"/>
      <c r="OZU276" s="1"/>
      <c r="OZV276" s="1"/>
      <c r="OZW276" s="1"/>
      <c r="OZX276" s="1"/>
      <c r="OZY276" s="1"/>
      <c r="OZZ276" s="1"/>
      <c r="PAA276" s="1"/>
      <c r="PAB276" s="1"/>
      <c r="PAC276" s="1"/>
      <c r="PAD276" s="1"/>
      <c r="PAE276" s="1"/>
      <c r="PAF276" s="1"/>
      <c r="PAG276" s="1"/>
      <c r="PAH276" s="1"/>
      <c r="PAI276" s="1"/>
      <c r="PAJ276" s="1"/>
      <c r="PAK276" s="1"/>
      <c r="PAL276" s="1"/>
      <c r="PAM276" s="1"/>
      <c r="PAN276" s="1"/>
      <c r="PAO276" s="1"/>
      <c r="PAP276" s="1"/>
      <c r="PAQ276" s="1"/>
      <c r="PAR276" s="1"/>
      <c r="PAS276" s="1"/>
      <c r="PAT276" s="1"/>
      <c r="PAU276" s="1"/>
      <c r="PAV276" s="1"/>
      <c r="PAW276" s="1"/>
      <c r="PAX276" s="1"/>
      <c r="PAY276" s="1"/>
      <c r="PAZ276" s="1"/>
      <c r="PBA276" s="1"/>
      <c r="PBB276" s="1"/>
      <c r="PBC276" s="1"/>
      <c r="PBD276" s="1"/>
      <c r="PBE276" s="1"/>
      <c r="PBF276" s="1"/>
      <c r="PBG276" s="1"/>
      <c r="PBH276" s="1"/>
      <c r="PBI276" s="1"/>
      <c r="PBJ276" s="1"/>
      <c r="PBK276" s="1"/>
      <c r="PBL276" s="1"/>
      <c r="PBM276" s="1"/>
      <c r="PBN276" s="1"/>
      <c r="PBO276" s="1"/>
      <c r="PBP276" s="1"/>
      <c r="PBQ276" s="1"/>
      <c r="PBR276" s="1"/>
      <c r="PBS276" s="1"/>
      <c r="PBT276" s="1"/>
      <c r="PBU276" s="1"/>
      <c r="PBV276" s="1"/>
      <c r="PBW276" s="1"/>
      <c r="PBX276" s="1"/>
      <c r="PBY276" s="1"/>
      <c r="PBZ276" s="1"/>
      <c r="PCA276" s="1"/>
      <c r="PCB276" s="1"/>
      <c r="PCC276" s="1"/>
      <c r="PCD276" s="1"/>
      <c r="PCE276" s="1"/>
      <c r="PCF276" s="1"/>
      <c r="PCG276" s="1"/>
      <c r="PCH276" s="1"/>
      <c r="PCI276" s="1"/>
      <c r="PCJ276" s="1"/>
      <c r="PCK276" s="1"/>
      <c r="PCL276" s="1"/>
      <c r="PCM276" s="1"/>
      <c r="PCN276" s="1"/>
      <c r="PCO276" s="1"/>
      <c r="PCP276" s="1"/>
      <c r="PCQ276" s="1"/>
      <c r="PCR276" s="1"/>
      <c r="PCS276" s="1"/>
      <c r="PCT276" s="1"/>
      <c r="PCU276" s="1"/>
      <c r="PCV276" s="1"/>
      <c r="PCW276" s="1"/>
      <c r="PCX276" s="1"/>
      <c r="PCY276" s="1"/>
      <c r="PCZ276" s="1"/>
      <c r="PDA276" s="1"/>
      <c r="PDB276" s="1"/>
      <c r="PDC276" s="1"/>
      <c r="PDD276" s="1"/>
      <c r="PDE276" s="1"/>
      <c r="PDF276" s="1"/>
      <c r="PDG276" s="1"/>
      <c r="PDH276" s="1"/>
      <c r="PDI276" s="1"/>
      <c r="PDJ276" s="1"/>
      <c r="PDK276" s="1"/>
      <c r="PDL276" s="1"/>
      <c r="PDM276" s="1"/>
      <c r="PDN276" s="1"/>
      <c r="PDO276" s="1"/>
      <c r="PDP276" s="1"/>
      <c r="PDQ276" s="1"/>
      <c r="PDR276" s="1"/>
      <c r="PDS276" s="1"/>
      <c r="PDT276" s="1"/>
      <c r="PDU276" s="1"/>
      <c r="PDV276" s="1"/>
      <c r="PDW276" s="1"/>
      <c r="PDX276" s="1"/>
      <c r="PDY276" s="1"/>
      <c r="PDZ276" s="1"/>
      <c r="PEA276" s="1"/>
      <c r="PEB276" s="1"/>
      <c r="PEC276" s="1"/>
      <c r="PED276" s="1"/>
      <c r="PEE276" s="1"/>
      <c r="PEF276" s="1"/>
      <c r="PEG276" s="1"/>
      <c r="PEH276" s="1"/>
      <c r="PEI276" s="1"/>
      <c r="PEJ276" s="1"/>
      <c r="PEK276" s="1"/>
      <c r="PEL276" s="1"/>
      <c r="PEM276" s="1"/>
      <c r="PEN276" s="1"/>
      <c r="PEO276" s="1"/>
      <c r="PEP276" s="1"/>
      <c r="PEQ276" s="1"/>
      <c r="PER276" s="1"/>
      <c r="PES276" s="1"/>
      <c r="PET276" s="1"/>
      <c r="PEU276" s="1"/>
      <c r="PEV276" s="1"/>
      <c r="PEW276" s="1"/>
      <c r="PEX276" s="1"/>
      <c r="PEY276" s="1"/>
      <c r="PEZ276" s="1"/>
      <c r="PFA276" s="1"/>
      <c r="PFB276" s="1"/>
      <c r="PFC276" s="1"/>
      <c r="PFD276" s="1"/>
      <c r="PFE276" s="1"/>
      <c r="PFF276" s="1"/>
      <c r="PFG276" s="1"/>
      <c r="PFH276" s="1"/>
      <c r="PFI276" s="1"/>
      <c r="PFJ276" s="1"/>
      <c r="PFK276" s="1"/>
      <c r="PFL276" s="1"/>
      <c r="PFM276" s="1"/>
      <c r="PFN276" s="1"/>
      <c r="PFO276" s="1"/>
      <c r="PFP276" s="1"/>
      <c r="PFQ276" s="1"/>
      <c r="PFR276" s="1"/>
      <c r="PFS276" s="1"/>
      <c r="PFT276" s="1"/>
      <c r="PFU276" s="1"/>
      <c r="PFV276" s="1"/>
      <c r="PFW276" s="1"/>
      <c r="PFX276" s="1"/>
      <c r="PFY276" s="1"/>
      <c r="PFZ276" s="1"/>
      <c r="PGA276" s="1"/>
      <c r="PGB276" s="1"/>
      <c r="PGC276" s="1"/>
      <c r="PGD276" s="1"/>
      <c r="PGE276" s="1"/>
      <c r="PGF276" s="1"/>
      <c r="PGG276" s="1"/>
      <c r="PGH276" s="1"/>
      <c r="PGI276" s="1"/>
      <c r="PGJ276" s="1"/>
      <c r="PGK276" s="1"/>
      <c r="PGL276" s="1"/>
      <c r="PGM276" s="1"/>
      <c r="PGN276" s="1"/>
      <c r="PGO276" s="1"/>
      <c r="PGP276" s="1"/>
      <c r="PGQ276" s="1"/>
      <c r="PGR276" s="1"/>
      <c r="PGS276" s="1"/>
      <c r="PGT276" s="1"/>
      <c r="PGU276" s="1"/>
      <c r="PGV276" s="1"/>
      <c r="PGW276" s="1"/>
      <c r="PGX276" s="1"/>
      <c r="PGY276" s="1"/>
      <c r="PGZ276" s="1"/>
      <c r="PHA276" s="1"/>
      <c r="PHB276" s="1"/>
      <c r="PHC276" s="1"/>
      <c r="PHD276" s="1"/>
      <c r="PHE276" s="1"/>
      <c r="PHF276" s="1"/>
      <c r="PHG276" s="1"/>
      <c r="PHH276" s="1"/>
      <c r="PHI276" s="1"/>
      <c r="PHJ276" s="1"/>
      <c r="PHK276" s="1"/>
      <c r="PHL276" s="1"/>
      <c r="PHM276" s="1"/>
      <c r="PHN276" s="1"/>
      <c r="PHO276" s="1"/>
      <c r="PHP276" s="1"/>
      <c r="PHQ276" s="1"/>
      <c r="PHR276" s="1"/>
      <c r="PHS276" s="1"/>
      <c r="PHT276" s="1"/>
      <c r="PHU276" s="1"/>
      <c r="PHV276" s="1"/>
      <c r="PHW276" s="1"/>
      <c r="PHX276" s="1"/>
      <c r="PHY276" s="1"/>
      <c r="PHZ276" s="1"/>
      <c r="PIA276" s="1"/>
      <c r="PIB276" s="1"/>
      <c r="PIC276" s="1"/>
      <c r="PID276" s="1"/>
      <c r="PIE276" s="1"/>
      <c r="PIF276" s="1"/>
      <c r="PIG276" s="1"/>
      <c r="PIH276" s="1"/>
      <c r="PII276" s="1"/>
      <c r="PIJ276" s="1"/>
      <c r="PIK276" s="1"/>
      <c r="PIL276" s="1"/>
      <c r="PIM276" s="1"/>
      <c r="PIN276" s="1"/>
      <c r="PIO276" s="1"/>
      <c r="PIP276" s="1"/>
      <c r="PIQ276" s="1"/>
      <c r="PIR276" s="1"/>
      <c r="PIS276" s="1"/>
      <c r="PIT276" s="1"/>
      <c r="PIU276" s="1"/>
      <c r="PIV276" s="1"/>
      <c r="PIW276" s="1"/>
      <c r="PIX276" s="1"/>
      <c r="PIY276" s="1"/>
      <c r="PIZ276" s="1"/>
      <c r="PJA276" s="1"/>
      <c r="PJB276" s="1"/>
      <c r="PJC276" s="1"/>
      <c r="PJD276" s="1"/>
      <c r="PJE276" s="1"/>
      <c r="PJF276" s="1"/>
      <c r="PJG276" s="1"/>
      <c r="PJH276" s="1"/>
      <c r="PJI276" s="1"/>
      <c r="PJJ276" s="1"/>
      <c r="PJK276" s="1"/>
      <c r="PJL276" s="1"/>
      <c r="PJM276" s="1"/>
      <c r="PJN276" s="1"/>
      <c r="PJO276" s="1"/>
      <c r="PJP276" s="1"/>
      <c r="PJQ276" s="1"/>
      <c r="PJR276" s="1"/>
      <c r="PJS276" s="1"/>
      <c r="PJT276" s="1"/>
      <c r="PJU276" s="1"/>
      <c r="PJV276" s="1"/>
      <c r="PJW276" s="1"/>
      <c r="PJX276" s="1"/>
      <c r="PJY276" s="1"/>
      <c r="PJZ276" s="1"/>
      <c r="PKA276" s="1"/>
      <c r="PKB276" s="1"/>
      <c r="PKC276" s="1"/>
      <c r="PKD276" s="1"/>
      <c r="PKE276" s="1"/>
      <c r="PKF276" s="1"/>
      <c r="PKG276" s="1"/>
      <c r="PKH276" s="1"/>
      <c r="PKI276" s="1"/>
      <c r="PKJ276" s="1"/>
      <c r="PKK276" s="1"/>
      <c r="PKL276" s="1"/>
      <c r="PKM276" s="1"/>
      <c r="PKN276" s="1"/>
      <c r="PKO276" s="1"/>
      <c r="PKP276" s="1"/>
      <c r="PKQ276" s="1"/>
      <c r="PKR276" s="1"/>
      <c r="PKS276" s="1"/>
      <c r="PKT276" s="1"/>
      <c r="PKU276" s="1"/>
      <c r="PKV276" s="1"/>
      <c r="PKW276" s="1"/>
      <c r="PKX276" s="1"/>
      <c r="PKY276" s="1"/>
      <c r="PKZ276" s="1"/>
      <c r="PLA276" s="1"/>
      <c r="PLB276" s="1"/>
      <c r="PLC276" s="1"/>
      <c r="PLD276" s="1"/>
      <c r="PLE276" s="1"/>
      <c r="PLF276" s="1"/>
      <c r="PLG276" s="1"/>
      <c r="PLH276" s="1"/>
      <c r="PLI276" s="1"/>
      <c r="PLJ276" s="1"/>
      <c r="PLK276" s="1"/>
      <c r="PLL276" s="1"/>
      <c r="PLM276" s="1"/>
      <c r="PLN276" s="1"/>
      <c r="PLO276" s="1"/>
      <c r="PLP276" s="1"/>
      <c r="PLQ276" s="1"/>
      <c r="PLR276" s="1"/>
      <c r="PLS276" s="1"/>
      <c r="PLT276" s="1"/>
      <c r="PLU276" s="1"/>
      <c r="PLV276" s="1"/>
      <c r="PLW276" s="1"/>
      <c r="PLX276" s="1"/>
      <c r="PLY276" s="1"/>
      <c r="PLZ276" s="1"/>
      <c r="PMA276" s="1"/>
      <c r="PMB276" s="1"/>
      <c r="PMC276" s="1"/>
      <c r="PMD276" s="1"/>
      <c r="PME276" s="1"/>
      <c r="PMF276" s="1"/>
      <c r="PMG276" s="1"/>
      <c r="PMH276" s="1"/>
      <c r="PMI276" s="1"/>
      <c r="PMJ276" s="1"/>
      <c r="PMK276" s="1"/>
      <c r="PML276" s="1"/>
      <c r="PMM276" s="1"/>
      <c r="PMN276" s="1"/>
      <c r="PMO276" s="1"/>
      <c r="PMP276" s="1"/>
      <c r="PMQ276" s="1"/>
      <c r="PMR276" s="1"/>
      <c r="PMS276" s="1"/>
      <c r="PMT276" s="1"/>
      <c r="PMU276" s="1"/>
      <c r="PMV276" s="1"/>
      <c r="PMW276" s="1"/>
      <c r="PMX276" s="1"/>
      <c r="PMY276" s="1"/>
      <c r="PMZ276" s="1"/>
      <c r="PNA276" s="1"/>
      <c r="PNB276" s="1"/>
      <c r="PNC276" s="1"/>
      <c r="PND276" s="1"/>
      <c r="PNE276" s="1"/>
      <c r="PNF276" s="1"/>
      <c r="PNG276" s="1"/>
      <c r="PNH276" s="1"/>
      <c r="PNI276" s="1"/>
      <c r="PNJ276" s="1"/>
      <c r="PNK276" s="1"/>
      <c r="PNL276" s="1"/>
      <c r="PNM276" s="1"/>
      <c r="PNN276" s="1"/>
      <c r="PNO276" s="1"/>
      <c r="PNP276" s="1"/>
      <c r="PNQ276" s="1"/>
      <c r="PNR276" s="1"/>
      <c r="PNS276" s="1"/>
      <c r="PNT276" s="1"/>
      <c r="PNU276" s="1"/>
      <c r="PNV276" s="1"/>
      <c r="PNW276" s="1"/>
      <c r="PNX276" s="1"/>
      <c r="PNY276" s="1"/>
      <c r="PNZ276" s="1"/>
      <c r="POA276" s="1"/>
      <c r="POB276" s="1"/>
      <c r="POC276" s="1"/>
      <c r="POD276" s="1"/>
      <c r="POE276" s="1"/>
      <c r="POF276" s="1"/>
      <c r="POG276" s="1"/>
      <c r="POH276" s="1"/>
      <c r="POI276" s="1"/>
      <c r="POJ276" s="1"/>
      <c r="POK276" s="1"/>
      <c r="POL276" s="1"/>
      <c r="POM276" s="1"/>
      <c r="PON276" s="1"/>
      <c r="POO276" s="1"/>
      <c r="POP276" s="1"/>
      <c r="POQ276" s="1"/>
      <c r="POR276" s="1"/>
      <c r="POS276" s="1"/>
      <c r="POT276" s="1"/>
      <c r="POU276" s="1"/>
      <c r="POV276" s="1"/>
      <c r="POW276" s="1"/>
      <c r="POX276" s="1"/>
      <c r="POY276" s="1"/>
      <c r="POZ276" s="1"/>
      <c r="PPA276" s="1"/>
      <c r="PPB276" s="1"/>
      <c r="PPC276" s="1"/>
      <c r="PPD276" s="1"/>
      <c r="PPE276" s="1"/>
      <c r="PPF276" s="1"/>
      <c r="PPG276" s="1"/>
      <c r="PPH276" s="1"/>
      <c r="PPI276" s="1"/>
      <c r="PPJ276" s="1"/>
      <c r="PPK276" s="1"/>
      <c r="PPL276" s="1"/>
      <c r="PPM276" s="1"/>
      <c r="PPN276" s="1"/>
      <c r="PPO276" s="1"/>
      <c r="PPP276" s="1"/>
      <c r="PPQ276" s="1"/>
      <c r="PPR276" s="1"/>
      <c r="PPS276" s="1"/>
      <c r="PPT276" s="1"/>
      <c r="PPU276" s="1"/>
      <c r="PPV276" s="1"/>
      <c r="PPW276" s="1"/>
      <c r="PPX276" s="1"/>
      <c r="PPY276" s="1"/>
      <c r="PPZ276" s="1"/>
      <c r="PQA276" s="1"/>
      <c r="PQB276" s="1"/>
      <c r="PQC276" s="1"/>
      <c r="PQD276" s="1"/>
      <c r="PQE276" s="1"/>
      <c r="PQF276" s="1"/>
      <c r="PQG276" s="1"/>
      <c r="PQH276" s="1"/>
      <c r="PQI276" s="1"/>
      <c r="PQJ276" s="1"/>
      <c r="PQK276" s="1"/>
      <c r="PQL276" s="1"/>
      <c r="PQM276" s="1"/>
      <c r="PQN276" s="1"/>
      <c r="PQO276" s="1"/>
      <c r="PQP276" s="1"/>
      <c r="PQQ276" s="1"/>
      <c r="PQR276" s="1"/>
      <c r="PQS276" s="1"/>
      <c r="PQT276" s="1"/>
      <c r="PQU276" s="1"/>
      <c r="PQV276" s="1"/>
      <c r="PQW276" s="1"/>
      <c r="PQX276" s="1"/>
      <c r="PQY276" s="1"/>
      <c r="PQZ276" s="1"/>
      <c r="PRA276" s="1"/>
      <c r="PRB276" s="1"/>
      <c r="PRC276" s="1"/>
      <c r="PRD276" s="1"/>
      <c r="PRE276" s="1"/>
      <c r="PRF276" s="1"/>
      <c r="PRG276" s="1"/>
      <c r="PRH276" s="1"/>
      <c r="PRI276" s="1"/>
      <c r="PRJ276" s="1"/>
      <c r="PRK276" s="1"/>
      <c r="PRL276" s="1"/>
      <c r="PRM276" s="1"/>
      <c r="PRN276" s="1"/>
      <c r="PRO276" s="1"/>
      <c r="PRP276" s="1"/>
      <c r="PRQ276" s="1"/>
      <c r="PRR276" s="1"/>
      <c r="PRS276" s="1"/>
      <c r="PRT276" s="1"/>
      <c r="PRU276" s="1"/>
      <c r="PRV276" s="1"/>
      <c r="PRW276" s="1"/>
      <c r="PRX276" s="1"/>
      <c r="PRY276" s="1"/>
      <c r="PRZ276" s="1"/>
      <c r="PSA276" s="1"/>
      <c r="PSB276" s="1"/>
      <c r="PSC276" s="1"/>
      <c r="PSD276" s="1"/>
      <c r="PSE276" s="1"/>
      <c r="PSF276" s="1"/>
      <c r="PSG276" s="1"/>
      <c r="PSH276" s="1"/>
      <c r="PSI276" s="1"/>
      <c r="PSJ276" s="1"/>
      <c r="PSK276" s="1"/>
      <c r="PSL276" s="1"/>
      <c r="PSM276" s="1"/>
      <c r="PSN276" s="1"/>
      <c r="PSO276" s="1"/>
      <c r="PSP276" s="1"/>
      <c r="PSQ276" s="1"/>
      <c r="PSR276" s="1"/>
      <c r="PSS276" s="1"/>
      <c r="PST276" s="1"/>
      <c r="PSU276" s="1"/>
      <c r="PSV276" s="1"/>
      <c r="PSW276" s="1"/>
      <c r="PSX276" s="1"/>
      <c r="PSY276" s="1"/>
      <c r="PSZ276" s="1"/>
      <c r="PTA276" s="1"/>
      <c r="PTB276" s="1"/>
      <c r="PTC276" s="1"/>
      <c r="PTD276" s="1"/>
      <c r="PTE276" s="1"/>
      <c r="PTF276" s="1"/>
      <c r="PTG276" s="1"/>
      <c r="PTH276" s="1"/>
      <c r="PTI276" s="1"/>
      <c r="PTJ276" s="1"/>
      <c r="PTK276" s="1"/>
      <c r="PTL276" s="1"/>
      <c r="PTM276" s="1"/>
      <c r="PTN276" s="1"/>
      <c r="PTO276" s="1"/>
      <c r="PTP276" s="1"/>
      <c r="PTQ276" s="1"/>
      <c r="PTR276" s="1"/>
      <c r="PTS276" s="1"/>
      <c r="PTT276" s="1"/>
      <c r="PTU276" s="1"/>
      <c r="PTV276" s="1"/>
      <c r="PTW276" s="1"/>
      <c r="PTX276" s="1"/>
      <c r="PTY276" s="1"/>
      <c r="PTZ276" s="1"/>
      <c r="PUA276" s="1"/>
      <c r="PUB276" s="1"/>
      <c r="PUC276" s="1"/>
      <c r="PUD276" s="1"/>
      <c r="PUE276" s="1"/>
      <c r="PUF276" s="1"/>
      <c r="PUG276" s="1"/>
      <c r="PUH276" s="1"/>
      <c r="PUI276" s="1"/>
      <c r="PUJ276" s="1"/>
      <c r="PUK276" s="1"/>
      <c r="PUL276" s="1"/>
      <c r="PUM276" s="1"/>
      <c r="PUN276" s="1"/>
      <c r="PUO276" s="1"/>
      <c r="PUP276" s="1"/>
      <c r="PUQ276" s="1"/>
      <c r="PUR276" s="1"/>
      <c r="PUS276" s="1"/>
      <c r="PUT276" s="1"/>
      <c r="PUU276" s="1"/>
      <c r="PUV276" s="1"/>
      <c r="PUW276" s="1"/>
      <c r="PUX276" s="1"/>
      <c r="PUY276" s="1"/>
      <c r="PUZ276" s="1"/>
      <c r="PVA276" s="1"/>
      <c r="PVB276" s="1"/>
      <c r="PVC276" s="1"/>
      <c r="PVD276" s="1"/>
      <c r="PVE276" s="1"/>
      <c r="PVF276" s="1"/>
      <c r="PVG276" s="1"/>
      <c r="PVH276" s="1"/>
      <c r="PVI276" s="1"/>
      <c r="PVJ276" s="1"/>
      <c r="PVK276" s="1"/>
      <c r="PVL276" s="1"/>
      <c r="PVM276" s="1"/>
      <c r="PVN276" s="1"/>
      <c r="PVO276" s="1"/>
      <c r="PVP276" s="1"/>
      <c r="PVQ276" s="1"/>
      <c r="PVR276" s="1"/>
      <c r="PVS276" s="1"/>
      <c r="PVT276" s="1"/>
      <c r="PVU276" s="1"/>
      <c r="PVV276" s="1"/>
      <c r="PVW276" s="1"/>
      <c r="PVX276" s="1"/>
      <c r="PVY276" s="1"/>
      <c r="PVZ276" s="1"/>
      <c r="PWA276" s="1"/>
      <c r="PWB276" s="1"/>
      <c r="PWC276" s="1"/>
      <c r="PWD276" s="1"/>
      <c r="PWE276" s="1"/>
      <c r="PWF276" s="1"/>
      <c r="PWG276" s="1"/>
      <c r="PWH276" s="1"/>
      <c r="PWI276" s="1"/>
      <c r="PWJ276" s="1"/>
      <c r="PWK276" s="1"/>
      <c r="PWL276" s="1"/>
      <c r="PWM276" s="1"/>
      <c r="PWN276" s="1"/>
      <c r="PWO276" s="1"/>
      <c r="PWP276" s="1"/>
      <c r="PWQ276" s="1"/>
      <c r="PWR276" s="1"/>
      <c r="PWS276" s="1"/>
      <c r="PWT276" s="1"/>
      <c r="PWU276" s="1"/>
      <c r="PWV276" s="1"/>
      <c r="PWW276" s="1"/>
      <c r="PWX276" s="1"/>
      <c r="PWY276" s="1"/>
      <c r="PWZ276" s="1"/>
      <c r="PXA276" s="1"/>
      <c r="PXB276" s="1"/>
      <c r="PXC276" s="1"/>
      <c r="PXD276" s="1"/>
      <c r="PXE276" s="1"/>
      <c r="PXF276" s="1"/>
      <c r="PXG276" s="1"/>
      <c r="PXH276" s="1"/>
      <c r="PXI276" s="1"/>
      <c r="PXJ276" s="1"/>
      <c r="PXK276" s="1"/>
      <c r="PXL276" s="1"/>
      <c r="PXM276" s="1"/>
      <c r="PXN276" s="1"/>
      <c r="PXO276" s="1"/>
      <c r="PXP276" s="1"/>
      <c r="PXQ276" s="1"/>
      <c r="PXR276" s="1"/>
      <c r="PXS276" s="1"/>
      <c r="PXT276" s="1"/>
      <c r="PXU276" s="1"/>
      <c r="PXV276" s="1"/>
      <c r="PXW276" s="1"/>
      <c r="PXX276" s="1"/>
      <c r="PXY276" s="1"/>
      <c r="PXZ276" s="1"/>
      <c r="PYA276" s="1"/>
      <c r="PYB276" s="1"/>
      <c r="PYC276" s="1"/>
      <c r="PYD276" s="1"/>
      <c r="PYE276" s="1"/>
      <c r="PYF276" s="1"/>
      <c r="PYG276" s="1"/>
      <c r="PYH276" s="1"/>
      <c r="PYI276" s="1"/>
      <c r="PYJ276" s="1"/>
      <c r="PYK276" s="1"/>
      <c r="PYL276" s="1"/>
      <c r="PYM276" s="1"/>
      <c r="PYN276" s="1"/>
      <c r="PYO276" s="1"/>
      <c r="PYP276" s="1"/>
      <c r="PYQ276" s="1"/>
      <c r="PYR276" s="1"/>
      <c r="PYS276" s="1"/>
      <c r="PYT276" s="1"/>
      <c r="PYU276" s="1"/>
      <c r="PYV276" s="1"/>
      <c r="PYW276" s="1"/>
      <c r="PYX276" s="1"/>
      <c r="PYY276" s="1"/>
      <c r="PYZ276" s="1"/>
      <c r="PZA276" s="1"/>
      <c r="PZB276" s="1"/>
      <c r="PZC276" s="1"/>
      <c r="PZD276" s="1"/>
      <c r="PZE276" s="1"/>
      <c r="PZF276" s="1"/>
      <c r="PZG276" s="1"/>
      <c r="PZH276" s="1"/>
      <c r="PZI276" s="1"/>
      <c r="PZJ276" s="1"/>
      <c r="PZK276" s="1"/>
      <c r="PZL276" s="1"/>
      <c r="PZM276" s="1"/>
      <c r="PZN276" s="1"/>
      <c r="PZO276" s="1"/>
      <c r="PZP276" s="1"/>
      <c r="PZQ276" s="1"/>
      <c r="PZR276" s="1"/>
      <c r="PZS276" s="1"/>
      <c r="PZT276" s="1"/>
      <c r="PZU276" s="1"/>
      <c r="PZV276" s="1"/>
      <c r="PZW276" s="1"/>
      <c r="PZX276" s="1"/>
      <c r="PZY276" s="1"/>
      <c r="PZZ276" s="1"/>
      <c r="QAA276" s="1"/>
      <c r="QAB276" s="1"/>
      <c r="QAC276" s="1"/>
      <c r="QAD276" s="1"/>
      <c r="QAE276" s="1"/>
      <c r="QAF276" s="1"/>
      <c r="QAG276" s="1"/>
      <c r="QAH276" s="1"/>
      <c r="QAI276" s="1"/>
      <c r="QAJ276" s="1"/>
      <c r="QAK276" s="1"/>
      <c r="QAL276" s="1"/>
      <c r="QAM276" s="1"/>
      <c r="QAN276" s="1"/>
      <c r="QAO276" s="1"/>
      <c r="QAP276" s="1"/>
      <c r="QAQ276" s="1"/>
      <c r="QAR276" s="1"/>
      <c r="QAS276" s="1"/>
      <c r="QAT276" s="1"/>
      <c r="QAU276" s="1"/>
      <c r="QAV276" s="1"/>
      <c r="QAW276" s="1"/>
      <c r="QAX276" s="1"/>
      <c r="QAY276" s="1"/>
      <c r="QAZ276" s="1"/>
      <c r="QBA276" s="1"/>
      <c r="QBB276" s="1"/>
      <c r="QBC276" s="1"/>
      <c r="QBD276" s="1"/>
      <c r="QBE276" s="1"/>
      <c r="QBF276" s="1"/>
      <c r="QBG276" s="1"/>
      <c r="QBH276" s="1"/>
      <c r="QBI276" s="1"/>
      <c r="QBJ276" s="1"/>
      <c r="QBK276" s="1"/>
      <c r="QBL276" s="1"/>
      <c r="QBM276" s="1"/>
      <c r="QBN276" s="1"/>
      <c r="QBO276" s="1"/>
      <c r="QBP276" s="1"/>
      <c r="QBQ276" s="1"/>
      <c r="QBR276" s="1"/>
      <c r="QBS276" s="1"/>
      <c r="QBT276" s="1"/>
      <c r="QBU276" s="1"/>
      <c r="QBV276" s="1"/>
      <c r="QBW276" s="1"/>
      <c r="QBX276" s="1"/>
      <c r="QBY276" s="1"/>
      <c r="QBZ276" s="1"/>
      <c r="QCA276" s="1"/>
      <c r="QCB276" s="1"/>
      <c r="QCC276" s="1"/>
      <c r="QCD276" s="1"/>
      <c r="QCE276" s="1"/>
      <c r="QCF276" s="1"/>
      <c r="QCG276" s="1"/>
      <c r="QCH276" s="1"/>
      <c r="QCI276" s="1"/>
      <c r="QCJ276" s="1"/>
      <c r="QCK276" s="1"/>
      <c r="QCL276" s="1"/>
      <c r="QCM276" s="1"/>
      <c r="QCN276" s="1"/>
      <c r="QCO276" s="1"/>
      <c r="QCP276" s="1"/>
      <c r="QCQ276" s="1"/>
      <c r="QCR276" s="1"/>
      <c r="QCS276" s="1"/>
      <c r="QCT276" s="1"/>
      <c r="QCU276" s="1"/>
      <c r="QCV276" s="1"/>
      <c r="QCW276" s="1"/>
      <c r="QCX276" s="1"/>
      <c r="QCY276" s="1"/>
      <c r="QCZ276" s="1"/>
      <c r="QDA276" s="1"/>
      <c r="QDB276" s="1"/>
      <c r="QDC276" s="1"/>
      <c r="QDD276" s="1"/>
      <c r="QDE276" s="1"/>
      <c r="QDF276" s="1"/>
      <c r="QDG276" s="1"/>
      <c r="QDH276" s="1"/>
      <c r="QDI276" s="1"/>
      <c r="QDJ276" s="1"/>
      <c r="QDK276" s="1"/>
      <c r="QDL276" s="1"/>
      <c r="QDM276" s="1"/>
      <c r="QDN276" s="1"/>
      <c r="QDO276" s="1"/>
      <c r="QDP276" s="1"/>
      <c r="QDQ276" s="1"/>
      <c r="QDR276" s="1"/>
      <c r="QDS276" s="1"/>
      <c r="QDT276" s="1"/>
      <c r="QDU276" s="1"/>
      <c r="QDV276" s="1"/>
      <c r="QDW276" s="1"/>
      <c r="QDX276" s="1"/>
      <c r="QDY276" s="1"/>
      <c r="QDZ276" s="1"/>
      <c r="QEA276" s="1"/>
      <c r="QEB276" s="1"/>
      <c r="QEC276" s="1"/>
      <c r="QED276" s="1"/>
      <c r="QEE276" s="1"/>
      <c r="QEF276" s="1"/>
      <c r="QEG276" s="1"/>
      <c r="QEH276" s="1"/>
      <c r="QEI276" s="1"/>
      <c r="QEJ276" s="1"/>
      <c r="QEK276" s="1"/>
      <c r="QEL276" s="1"/>
      <c r="QEM276" s="1"/>
      <c r="QEN276" s="1"/>
      <c r="QEO276" s="1"/>
      <c r="QEP276" s="1"/>
      <c r="QEQ276" s="1"/>
      <c r="QER276" s="1"/>
      <c r="QES276" s="1"/>
      <c r="QET276" s="1"/>
      <c r="QEU276" s="1"/>
      <c r="QEV276" s="1"/>
      <c r="QEW276" s="1"/>
      <c r="QEX276" s="1"/>
      <c r="QEY276" s="1"/>
      <c r="QEZ276" s="1"/>
      <c r="QFA276" s="1"/>
      <c r="QFB276" s="1"/>
      <c r="QFC276" s="1"/>
      <c r="QFD276" s="1"/>
      <c r="QFE276" s="1"/>
      <c r="QFF276" s="1"/>
      <c r="QFG276" s="1"/>
      <c r="QFH276" s="1"/>
      <c r="QFI276" s="1"/>
      <c r="QFJ276" s="1"/>
      <c r="QFK276" s="1"/>
      <c r="QFL276" s="1"/>
      <c r="QFM276" s="1"/>
      <c r="QFN276" s="1"/>
      <c r="QFO276" s="1"/>
      <c r="QFP276" s="1"/>
      <c r="QFQ276" s="1"/>
      <c r="QFR276" s="1"/>
      <c r="QFS276" s="1"/>
      <c r="QFT276" s="1"/>
      <c r="QFU276" s="1"/>
      <c r="QFV276" s="1"/>
      <c r="QFW276" s="1"/>
      <c r="QFX276" s="1"/>
      <c r="QFY276" s="1"/>
      <c r="QFZ276" s="1"/>
      <c r="QGA276" s="1"/>
      <c r="QGB276" s="1"/>
      <c r="QGC276" s="1"/>
      <c r="QGD276" s="1"/>
      <c r="QGE276" s="1"/>
      <c r="QGF276" s="1"/>
      <c r="QGG276" s="1"/>
      <c r="QGH276" s="1"/>
      <c r="QGI276" s="1"/>
      <c r="QGJ276" s="1"/>
      <c r="QGK276" s="1"/>
      <c r="QGL276" s="1"/>
      <c r="QGM276" s="1"/>
      <c r="QGN276" s="1"/>
      <c r="QGO276" s="1"/>
      <c r="QGP276" s="1"/>
      <c r="QGQ276" s="1"/>
      <c r="QGR276" s="1"/>
      <c r="QGS276" s="1"/>
      <c r="QGT276" s="1"/>
      <c r="QGU276" s="1"/>
      <c r="QGV276" s="1"/>
      <c r="QGW276" s="1"/>
      <c r="QGX276" s="1"/>
      <c r="QGY276" s="1"/>
      <c r="QGZ276" s="1"/>
      <c r="QHA276" s="1"/>
      <c r="QHB276" s="1"/>
      <c r="QHC276" s="1"/>
      <c r="QHD276" s="1"/>
      <c r="QHE276" s="1"/>
      <c r="QHF276" s="1"/>
      <c r="QHG276" s="1"/>
      <c r="QHH276" s="1"/>
      <c r="QHI276" s="1"/>
      <c r="QHJ276" s="1"/>
      <c r="QHK276" s="1"/>
      <c r="QHL276" s="1"/>
      <c r="QHM276" s="1"/>
      <c r="QHN276" s="1"/>
      <c r="QHO276" s="1"/>
      <c r="QHP276" s="1"/>
      <c r="QHQ276" s="1"/>
      <c r="QHR276" s="1"/>
      <c r="QHS276" s="1"/>
      <c r="QHT276" s="1"/>
      <c r="QHU276" s="1"/>
      <c r="QHV276" s="1"/>
      <c r="QHW276" s="1"/>
      <c r="QHX276" s="1"/>
      <c r="QHY276" s="1"/>
      <c r="QHZ276" s="1"/>
      <c r="QIA276" s="1"/>
      <c r="QIB276" s="1"/>
      <c r="QIC276" s="1"/>
      <c r="QID276" s="1"/>
      <c r="QIE276" s="1"/>
      <c r="QIF276" s="1"/>
      <c r="QIG276" s="1"/>
      <c r="QIH276" s="1"/>
      <c r="QII276" s="1"/>
      <c r="QIJ276" s="1"/>
      <c r="QIK276" s="1"/>
      <c r="QIL276" s="1"/>
      <c r="QIM276" s="1"/>
      <c r="QIN276" s="1"/>
      <c r="QIO276" s="1"/>
      <c r="QIP276" s="1"/>
      <c r="QIQ276" s="1"/>
      <c r="QIR276" s="1"/>
      <c r="QIS276" s="1"/>
      <c r="QIT276" s="1"/>
      <c r="QIU276" s="1"/>
      <c r="QIV276" s="1"/>
      <c r="QIW276" s="1"/>
      <c r="QIX276" s="1"/>
      <c r="QIY276" s="1"/>
      <c r="QIZ276" s="1"/>
      <c r="QJA276" s="1"/>
      <c r="QJB276" s="1"/>
      <c r="QJC276" s="1"/>
      <c r="QJD276" s="1"/>
      <c r="QJE276" s="1"/>
      <c r="QJF276" s="1"/>
      <c r="QJG276" s="1"/>
      <c r="QJH276" s="1"/>
      <c r="QJI276" s="1"/>
      <c r="QJJ276" s="1"/>
      <c r="QJK276" s="1"/>
      <c r="QJL276" s="1"/>
      <c r="QJM276" s="1"/>
      <c r="QJN276" s="1"/>
      <c r="QJO276" s="1"/>
      <c r="QJP276" s="1"/>
      <c r="QJQ276" s="1"/>
      <c r="QJR276" s="1"/>
      <c r="QJS276" s="1"/>
      <c r="QJT276" s="1"/>
      <c r="QJU276" s="1"/>
      <c r="QJV276" s="1"/>
      <c r="QJW276" s="1"/>
      <c r="QJX276" s="1"/>
      <c r="QJY276" s="1"/>
      <c r="QJZ276" s="1"/>
      <c r="QKA276" s="1"/>
      <c r="QKB276" s="1"/>
      <c r="QKC276" s="1"/>
      <c r="QKD276" s="1"/>
      <c r="QKE276" s="1"/>
      <c r="QKF276" s="1"/>
      <c r="QKG276" s="1"/>
      <c r="QKH276" s="1"/>
      <c r="QKI276" s="1"/>
      <c r="QKJ276" s="1"/>
      <c r="QKK276" s="1"/>
      <c r="QKL276" s="1"/>
      <c r="QKM276" s="1"/>
      <c r="QKN276" s="1"/>
      <c r="QKO276" s="1"/>
      <c r="QKP276" s="1"/>
      <c r="QKQ276" s="1"/>
      <c r="QKR276" s="1"/>
      <c r="QKS276" s="1"/>
      <c r="QKT276" s="1"/>
      <c r="QKU276" s="1"/>
      <c r="QKV276" s="1"/>
      <c r="QKW276" s="1"/>
      <c r="QKX276" s="1"/>
      <c r="QKY276" s="1"/>
      <c r="QKZ276" s="1"/>
      <c r="QLA276" s="1"/>
      <c r="QLB276" s="1"/>
      <c r="QLC276" s="1"/>
      <c r="QLD276" s="1"/>
      <c r="QLE276" s="1"/>
      <c r="QLF276" s="1"/>
      <c r="QLG276" s="1"/>
      <c r="QLH276" s="1"/>
      <c r="QLI276" s="1"/>
      <c r="QLJ276" s="1"/>
      <c r="QLK276" s="1"/>
      <c r="QLL276" s="1"/>
      <c r="QLM276" s="1"/>
      <c r="QLN276" s="1"/>
      <c r="QLO276" s="1"/>
      <c r="QLP276" s="1"/>
      <c r="QLQ276" s="1"/>
      <c r="QLR276" s="1"/>
      <c r="QLS276" s="1"/>
      <c r="QLT276" s="1"/>
      <c r="QLU276" s="1"/>
      <c r="QLV276" s="1"/>
      <c r="QLW276" s="1"/>
      <c r="QLX276" s="1"/>
      <c r="QLY276" s="1"/>
      <c r="QLZ276" s="1"/>
      <c r="QMA276" s="1"/>
      <c r="QMB276" s="1"/>
      <c r="QMC276" s="1"/>
      <c r="QMD276" s="1"/>
      <c r="QME276" s="1"/>
      <c r="QMF276" s="1"/>
      <c r="QMG276" s="1"/>
      <c r="QMH276" s="1"/>
      <c r="QMI276" s="1"/>
      <c r="QMJ276" s="1"/>
      <c r="QMK276" s="1"/>
      <c r="QML276" s="1"/>
      <c r="QMM276" s="1"/>
      <c r="QMN276" s="1"/>
      <c r="QMO276" s="1"/>
      <c r="QMP276" s="1"/>
      <c r="QMQ276" s="1"/>
      <c r="QMR276" s="1"/>
      <c r="QMS276" s="1"/>
      <c r="QMT276" s="1"/>
      <c r="QMU276" s="1"/>
      <c r="QMV276" s="1"/>
      <c r="QMW276" s="1"/>
      <c r="QMX276" s="1"/>
      <c r="QMY276" s="1"/>
      <c r="QMZ276" s="1"/>
      <c r="QNA276" s="1"/>
      <c r="QNB276" s="1"/>
      <c r="QNC276" s="1"/>
      <c r="QND276" s="1"/>
      <c r="QNE276" s="1"/>
      <c r="QNF276" s="1"/>
      <c r="QNG276" s="1"/>
      <c r="QNH276" s="1"/>
      <c r="QNI276" s="1"/>
      <c r="QNJ276" s="1"/>
      <c r="QNK276" s="1"/>
      <c r="QNL276" s="1"/>
      <c r="QNM276" s="1"/>
      <c r="QNN276" s="1"/>
      <c r="QNO276" s="1"/>
      <c r="QNP276" s="1"/>
      <c r="QNQ276" s="1"/>
      <c r="QNR276" s="1"/>
      <c r="QNS276" s="1"/>
      <c r="QNT276" s="1"/>
      <c r="QNU276" s="1"/>
      <c r="QNV276" s="1"/>
      <c r="QNW276" s="1"/>
      <c r="QNX276" s="1"/>
      <c r="QNY276" s="1"/>
      <c r="QNZ276" s="1"/>
      <c r="QOA276" s="1"/>
      <c r="QOB276" s="1"/>
      <c r="QOC276" s="1"/>
      <c r="QOD276" s="1"/>
      <c r="QOE276" s="1"/>
      <c r="QOF276" s="1"/>
      <c r="QOG276" s="1"/>
      <c r="QOH276" s="1"/>
      <c r="QOI276" s="1"/>
      <c r="QOJ276" s="1"/>
      <c r="QOK276" s="1"/>
      <c r="QOL276" s="1"/>
      <c r="QOM276" s="1"/>
      <c r="QON276" s="1"/>
      <c r="QOO276" s="1"/>
      <c r="QOP276" s="1"/>
      <c r="QOQ276" s="1"/>
      <c r="QOR276" s="1"/>
      <c r="QOS276" s="1"/>
      <c r="QOT276" s="1"/>
      <c r="QOU276" s="1"/>
      <c r="QOV276" s="1"/>
      <c r="QOW276" s="1"/>
      <c r="QOX276" s="1"/>
      <c r="QOY276" s="1"/>
      <c r="QOZ276" s="1"/>
      <c r="QPA276" s="1"/>
      <c r="QPB276" s="1"/>
      <c r="QPC276" s="1"/>
      <c r="QPD276" s="1"/>
      <c r="QPE276" s="1"/>
      <c r="QPF276" s="1"/>
      <c r="QPG276" s="1"/>
      <c r="QPH276" s="1"/>
      <c r="QPI276" s="1"/>
      <c r="QPJ276" s="1"/>
      <c r="QPK276" s="1"/>
      <c r="QPL276" s="1"/>
      <c r="QPM276" s="1"/>
      <c r="QPN276" s="1"/>
      <c r="QPO276" s="1"/>
      <c r="QPP276" s="1"/>
      <c r="QPQ276" s="1"/>
      <c r="QPR276" s="1"/>
      <c r="QPS276" s="1"/>
      <c r="QPT276" s="1"/>
      <c r="QPU276" s="1"/>
      <c r="QPV276" s="1"/>
      <c r="QPW276" s="1"/>
      <c r="QPX276" s="1"/>
      <c r="QPY276" s="1"/>
      <c r="QPZ276" s="1"/>
      <c r="QQA276" s="1"/>
      <c r="QQB276" s="1"/>
      <c r="QQC276" s="1"/>
      <c r="QQD276" s="1"/>
      <c r="QQE276" s="1"/>
      <c r="QQF276" s="1"/>
      <c r="QQG276" s="1"/>
      <c r="QQH276" s="1"/>
      <c r="QQI276" s="1"/>
      <c r="QQJ276" s="1"/>
      <c r="QQK276" s="1"/>
      <c r="QQL276" s="1"/>
      <c r="QQM276" s="1"/>
      <c r="QQN276" s="1"/>
      <c r="QQO276" s="1"/>
      <c r="QQP276" s="1"/>
      <c r="QQQ276" s="1"/>
      <c r="QQR276" s="1"/>
      <c r="QQS276" s="1"/>
      <c r="QQT276" s="1"/>
      <c r="QQU276" s="1"/>
      <c r="QQV276" s="1"/>
      <c r="QQW276" s="1"/>
      <c r="QQX276" s="1"/>
      <c r="QQY276" s="1"/>
      <c r="QQZ276" s="1"/>
      <c r="QRA276" s="1"/>
      <c r="QRB276" s="1"/>
      <c r="QRC276" s="1"/>
      <c r="QRD276" s="1"/>
      <c r="QRE276" s="1"/>
      <c r="QRF276" s="1"/>
      <c r="QRG276" s="1"/>
      <c r="QRH276" s="1"/>
      <c r="QRI276" s="1"/>
      <c r="QRJ276" s="1"/>
      <c r="QRK276" s="1"/>
      <c r="QRL276" s="1"/>
      <c r="QRM276" s="1"/>
      <c r="QRN276" s="1"/>
      <c r="QRO276" s="1"/>
      <c r="QRP276" s="1"/>
      <c r="QRQ276" s="1"/>
      <c r="QRR276" s="1"/>
      <c r="QRS276" s="1"/>
      <c r="QRT276" s="1"/>
      <c r="QRU276" s="1"/>
      <c r="QRV276" s="1"/>
      <c r="QRW276" s="1"/>
      <c r="QRX276" s="1"/>
      <c r="QRY276" s="1"/>
      <c r="QRZ276" s="1"/>
      <c r="QSA276" s="1"/>
      <c r="QSB276" s="1"/>
      <c r="QSC276" s="1"/>
      <c r="QSD276" s="1"/>
      <c r="QSE276" s="1"/>
      <c r="QSF276" s="1"/>
      <c r="QSG276" s="1"/>
      <c r="QSH276" s="1"/>
      <c r="QSI276" s="1"/>
      <c r="QSJ276" s="1"/>
      <c r="QSK276" s="1"/>
      <c r="QSL276" s="1"/>
      <c r="QSM276" s="1"/>
      <c r="QSN276" s="1"/>
      <c r="QSO276" s="1"/>
      <c r="QSP276" s="1"/>
      <c r="QSQ276" s="1"/>
      <c r="QSR276" s="1"/>
      <c r="QSS276" s="1"/>
      <c r="QST276" s="1"/>
      <c r="QSU276" s="1"/>
      <c r="QSV276" s="1"/>
      <c r="QSW276" s="1"/>
      <c r="QSX276" s="1"/>
      <c r="QSY276" s="1"/>
      <c r="QSZ276" s="1"/>
      <c r="QTA276" s="1"/>
      <c r="QTB276" s="1"/>
      <c r="QTC276" s="1"/>
      <c r="QTD276" s="1"/>
      <c r="QTE276" s="1"/>
      <c r="QTF276" s="1"/>
      <c r="QTG276" s="1"/>
      <c r="QTH276" s="1"/>
      <c r="QTI276" s="1"/>
      <c r="QTJ276" s="1"/>
      <c r="QTK276" s="1"/>
      <c r="QTL276" s="1"/>
      <c r="QTM276" s="1"/>
      <c r="QTN276" s="1"/>
      <c r="QTO276" s="1"/>
      <c r="QTP276" s="1"/>
      <c r="QTQ276" s="1"/>
      <c r="QTR276" s="1"/>
      <c r="QTS276" s="1"/>
      <c r="QTT276" s="1"/>
      <c r="QTU276" s="1"/>
      <c r="QTV276" s="1"/>
      <c r="QTW276" s="1"/>
      <c r="QTX276" s="1"/>
      <c r="QTY276" s="1"/>
      <c r="QTZ276" s="1"/>
      <c r="QUA276" s="1"/>
      <c r="QUB276" s="1"/>
      <c r="QUC276" s="1"/>
      <c r="QUD276" s="1"/>
      <c r="QUE276" s="1"/>
      <c r="QUF276" s="1"/>
      <c r="QUG276" s="1"/>
      <c r="QUH276" s="1"/>
      <c r="QUI276" s="1"/>
      <c r="QUJ276" s="1"/>
      <c r="QUK276" s="1"/>
      <c r="QUL276" s="1"/>
      <c r="QUM276" s="1"/>
      <c r="QUN276" s="1"/>
      <c r="QUO276" s="1"/>
      <c r="QUP276" s="1"/>
      <c r="QUQ276" s="1"/>
      <c r="QUR276" s="1"/>
      <c r="QUS276" s="1"/>
      <c r="QUT276" s="1"/>
      <c r="QUU276" s="1"/>
      <c r="QUV276" s="1"/>
      <c r="QUW276" s="1"/>
      <c r="QUX276" s="1"/>
      <c r="QUY276" s="1"/>
      <c r="QUZ276" s="1"/>
      <c r="QVA276" s="1"/>
      <c r="QVB276" s="1"/>
      <c r="QVC276" s="1"/>
      <c r="QVD276" s="1"/>
      <c r="QVE276" s="1"/>
      <c r="QVF276" s="1"/>
      <c r="QVG276" s="1"/>
      <c r="QVH276" s="1"/>
      <c r="QVI276" s="1"/>
      <c r="QVJ276" s="1"/>
      <c r="QVK276" s="1"/>
      <c r="QVL276" s="1"/>
      <c r="QVM276" s="1"/>
      <c r="QVN276" s="1"/>
      <c r="QVO276" s="1"/>
      <c r="QVP276" s="1"/>
      <c r="QVQ276" s="1"/>
      <c r="QVR276" s="1"/>
      <c r="QVS276" s="1"/>
      <c r="QVT276" s="1"/>
      <c r="QVU276" s="1"/>
      <c r="QVV276" s="1"/>
      <c r="QVW276" s="1"/>
      <c r="QVX276" s="1"/>
      <c r="QVY276" s="1"/>
      <c r="QVZ276" s="1"/>
      <c r="QWA276" s="1"/>
      <c r="QWB276" s="1"/>
      <c r="QWC276" s="1"/>
      <c r="QWD276" s="1"/>
      <c r="QWE276" s="1"/>
      <c r="QWF276" s="1"/>
      <c r="QWG276" s="1"/>
      <c r="QWH276" s="1"/>
      <c r="QWI276" s="1"/>
      <c r="QWJ276" s="1"/>
      <c r="QWK276" s="1"/>
      <c r="QWL276" s="1"/>
      <c r="QWM276" s="1"/>
      <c r="QWN276" s="1"/>
      <c r="QWO276" s="1"/>
      <c r="QWP276" s="1"/>
      <c r="QWQ276" s="1"/>
      <c r="QWR276" s="1"/>
      <c r="QWS276" s="1"/>
      <c r="QWT276" s="1"/>
      <c r="QWU276" s="1"/>
      <c r="QWV276" s="1"/>
      <c r="QWW276" s="1"/>
      <c r="QWX276" s="1"/>
      <c r="QWY276" s="1"/>
      <c r="QWZ276" s="1"/>
      <c r="QXA276" s="1"/>
      <c r="QXB276" s="1"/>
      <c r="QXC276" s="1"/>
      <c r="QXD276" s="1"/>
      <c r="QXE276" s="1"/>
      <c r="QXF276" s="1"/>
      <c r="QXG276" s="1"/>
      <c r="QXH276" s="1"/>
      <c r="QXI276" s="1"/>
      <c r="QXJ276" s="1"/>
      <c r="QXK276" s="1"/>
      <c r="QXL276" s="1"/>
      <c r="QXM276" s="1"/>
      <c r="QXN276" s="1"/>
      <c r="QXO276" s="1"/>
      <c r="QXP276" s="1"/>
      <c r="QXQ276" s="1"/>
      <c r="QXR276" s="1"/>
      <c r="QXS276" s="1"/>
      <c r="QXT276" s="1"/>
      <c r="QXU276" s="1"/>
      <c r="QXV276" s="1"/>
      <c r="QXW276" s="1"/>
      <c r="QXX276" s="1"/>
      <c r="QXY276" s="1"/>
      <c r="QXZ276" s="1"/>
      <c r="QYA276" s="1"/>
      <c r="QYB276" s="1"/>
      <c r="QYC276" s="1"/>
      <c r="QYD276" s="1"/>
      <c r="QYE276" s="1"/>
      <c r="QYF276" s="1"/>
      <c r="QYG276" s="1"/>
      <c r="QYH276" s="1"/>
      <c r="QYI276" s="1"/>
      <c r="QYJ276" s="1"/>
      <c r="QYK276" s="1"/>
      <c r="QYL276" s="1"/>
      <c r="QYM276" s="1"/>
      <c r="QYN276" s="1"/>
      <c r="QYO276" s="1"/>
      <c r="QYP276" s="1"/>
      <c r="QYQ276" s="1"/>
      <c r="QYR276" s="1"/>
      <c r="QYS276" s="1"/>
      <c r="QYT276" s="1"/>
      <c r="QYU276" s="1"/>
      <c r="QYV276" s="1"/>
      <c r="QYW276" s="1"/>
      <c r="QYX276" s="1"/>
      <c r="QYY276" s="1"/>
      <c r="QYZ276" s="1"/>
      <c r="QZA276" s="1"/>
      <c r="QZB276" s="1"/>
      <c r="QZC276" s="1"/>
      <c r="QZD276" s="1"/>
      <c r="QZE276" s="1"/>
      <c r="QZF276" s="1"/>
      <c r="QZG276" s="1"/>
      <c r="QZH276" s="1"/>
      <c r="QZI276" s="1"/>
      <c r="QZJ276" s="1"/>
      <c r="QZK276" s="1"/>
      <c r="QZL276" s="1"/>
      <c r="QZM276" s="1"/>
      <c r="QZN276" s="1"/>
      <c r="QZO276" s="1"/>
      <c r="QZP276" s="1"/>
      <c r="QZQ276" s="1"/>
      <c r="QZR276" s="1"/>
      <c r="QZS276" s="1"/>
      <c r="QZT276" s="1"/>
      <c r="QZU276" s="1"/>
      <c r="QZV276" s="1"/>
      <c r="QZW276" s="1"/>
      <c r="QZX276" s="1"/>
      <c r="QZY276" s="1"/>
      <c r="QZZ276" s="1"/>
      <c r="RAA276" s="1"/>
      <c r="RAB276" s="1"/>
      <c r="RAC276" s="1"/>
      <c r="RAD276" s="1"/>
      <c r="RAE276" s="1"/>
      <c r="RAF276" s="1"/>
      <c r="RAG276" s="1"/>
      <c r="RAH276" s="1"/>
      <c r="RAI276" s="1"/>
      <c r="RAJ276" s="1"/>
      <c r="RAK276" s="1"/>
      <c r="RAL276" s="1"/>
      <c r="RAM276" s="1"/>
      <c r="RAN276" s="1"/>
      <c r="RAO276" s="1"/>
      <c r="RAP276" s="1"/>
      <c r="RAQ276" s="1"/>
      <c r="RAR276" s="1"/>
      <c r="RAS276" s="1"/>
      <c r="RAT276" s="1"/>
      <c r="RAU276" s="1"/>
      <c r="RAV276" s="1"/>
      <c r="RAW276" s="1"/>
      <c r="RAX276" s="1"/>
      <c r="RAY276" s="1"/>
      <c r="RAZ276" s="1"/>
      <c r="RBA276" s="1"/>
      <c r="RBB276" s="1"/>
      <c r="RBC276" s="1"/>
      <c r="RBD276" s="1"/>
      <c r="RBE276" s="1"/>
      <c r="RBF276" s="1"/>
      <c r="RBG276" s="1"/>
      <c r="RBH276" s="1"/>
      <c r="RBI276" s="1"/>
      <c r="RBJ276" s="1"/>
      <c r="RBK276" s="1"/>
      <c r="RBL276" s="1"/>
      <c r="RBM276" s="1"/>
      <c r="RBN276" s="1"/>
      <c r="RBO276" s="1"/>
      <c r="RBP276" s="1"/>
      <c r="RBQ276" s="1"/>
      <c r="RBR276" s="1"/>
      <c r="RBS276" s="1"/>
      <c r="RBT276" s="1"/>
      <c r="RBU276" s="1"/>
      <c r="RBV276" s="1"/>
      <c r="RBW276" s="1"/>
      <c r="RBX276" s="1"/>
      <c r="RBY276" s="1"/>
      <c r="RBZ276" s="1"/>
      <c r="RCA276" s="1"/>
      <c r="RCB276" s="1"/>
      <c r="RCC276" s="1"/>
      <c r="RCD276" s="1"/>
      <c r="RCE276" s="1"/>
      <c r="RCF276" s="1"/>
      <c r="RCG276" s="1"/>
      <c r="RCH276" s="1"/>
      <c r="RCI276" s="1"/>
      <c r="RCJ276" s="1"/>
      <c r="RCK276" s="1"/>
      <c r="RCL276" s="1"/>
      <c r="RCM276" s="1"/>
      <c r="RCN276" s="1"/>
      <c r="RCO276" s="1"/>
      <c r="RCP276" s="1"/>
      <c r="RCQ276" s="1"/>
      <c r="RCR276" s="1"/>
      <c r="RCS276" s="1"/>
      <c r="RCT276" s="1"/>
      <c r="RCU276" s="1"/>
      <c r="RCV276" s="1"/>
      <c r="RCW276" s="1"/>
      <c r="RCX276" s="1"/>
      <c r="RCY276" s="1"/>
      <c r="RCZ276" s="1"/>
      <c r="RDA276" s="1"/>
      <c r="RDB276" s="1"/>
      <c r="RDC276" s="1"/>
      <c r="RDD276" s="1"/>
      <c r="RDE276" s="1"/>
      <c r="RDF276" s="1"/>
      <c r="RDG276" s="1"/>
      <c r="RDH276" s="1"/>
      <c r="RDI276" s="1"/>
      <c r="RDJ276" s="1"/>
      <c r="RDK276" s="1"/>
      <c r="RDL276" s="1"/>
      <c r="RDM276" s="1"/>
      <c r="RDN276" s="1"/>
      <c r="RDO276" s="1"/>
      <c r="RDP276" s="1"/>
      <c r="RDQ276" s="1"/>
      <c r="RDR276" s="1"/>
      <c r="RDS276" s="1"/>
      <c r="RDT276" s="1"/>
      <c r="RDU276" s="1"/>
      <c r="RDV276" s="1"/>
      <c r="RDW276" s="1"/>
      <c r="RDX276" s="1"/>
      <c r="RDY276" s="1"/>
      <c r="RDZ276" s="1"/>
      <c r="REA276" s="1"/>
      <c r="REB276" s="1"/>
      <c r="REC276" s="1"/>
      <c r="RED276" s="1"/>
      <c r="REE276" s="1"/>
      <c r="REF276" s="1"/>
      <c r="REG276" s="1"/>
      <c r="REH276" s="1"/>
      <c r="REI276" s="1"/>
      <c r="REJ276" s="1"/>
      <c r="REK276" s="1"/>
      <c r="REL276" s="1"/>
      <c r="REM276" s="1"/>
      <c r="REN276" s="1"/>
      <c r="REO276" s="1"/>
      <c r="REP276" s="1"/>
      <c r="REQ276" s="1"/>
      <c r="RER276" s="1"/>
      <c r="RES276" s="1"/>
      <c r="RET276" s="1"/>
      <c r="REU276" s="1"/>
      <c r="REV276" s="1"/>
      <c r="REW276" s="1"/>
      <c r="REX276" s="1"/>
      <c r="REY276" s="1"/>
      <c r="REZ276" s="1"/>
      <c r="RFA276" s="1"/>
      <c r="RFB276" s="1"/>
      <c r="RFC276" s="1"/>
      <c r="RFD276" s="1"/>
      <c r="RFE276" s="1"/>
      <c r="RFF276" s="1"/>
      <c r="RFG276" s="1"/>
      <c r="RFH276" s="1"/>
      <c r="RFI276" s="1"/>
      <c r="RFJ276" s="1"/>
      <c r="RFK276" s="1"/>
      <c r="RFL276" s="1"/>
      <c r="RFM276" s="1"/>
      <c r="RFN276" s="1"/>
      <c r="RFO276" s="1"/>
      <c r="RFP276" s="1"/>
      <c r="RFQ276" s="1"/>
      <c r="RFR276" s="1"/>
      <c r="RFS276" s="1"/>
      <c r="RFT276" s="1"/>
      <c r="RFU276" s="1"/>
      <c r="RFV276" s="1"/>
      <c r="RFW276" s="1"/>
      <c r="RFX276" s="1"/>
      <c r="RFY276" s="1"/>
      <c r="RFZ276" s="1"/>
      <c r="RGA276" s="1"/>
      <c r="RGB276" s="1"/>
      <c r="RGC276" s="1"/>
      <c r="RGD276" s="1"/>
      <c r="RGE276" s="1"/>
      <c r="RGF276" s="1"/>
      <c r="RGG276" s="1"/>
      <c r="RGH276" s="1"/>
      <c r="RGI276" s="1"/>
      <c r="RGJ276" s="1"/>
      <c r="RGK276" s="1"/>
      <c r="RGL276" s="1"/>
      <c r="RGM276" s="1"/>
      <c r="RGN276" s="1"/>
      <c r="RGO276" s="1"/>
      <c r="RGP276" s="1"/>
      <c r="RGQ276" s="1"/>
      <c r="RGR276" s="1"/>
      <c r="RGS276" s="1"/>
      <c r="RGT276" s="1"/>
      <c r="RGU276" s="1"/>
      <c r="RGV276" s="1"/>
      <c r="RGW276" s="1"/>
      <c r="RGX276" s="1"/>
      <c r="RGY276" s="1"/>
      <c r="RGZ276" s="1"/>
      <c r="RHA276" s="1"/>
      <c r="RHB276" s="1"/>
      <c r="RHC276" s="1"/>
      <c r="RHD276" s="1"/>
      <c r="RHE276" s="1"/>
      <c r="RHF276" s="1"/>
      <c r="RHG276" s="1"/>
      <c r="RHH276" s="1"/>
      <c r="RHI276" s="1"/>
      <c r="RHJ276" s="1"/>
      <c r="RHK276" s="1"/>
      <c r="RHL276" s="1"/>
      <c r="RHM276" s="1"/>
      <c r="RHN276" s="1"/>
      <c r="RHO276" s="1"/>
      <c r="RHP276" s="1"/>
      <c r="RHQ276" s="1"/>
      <c r="RHR276" s="1"/>
      <c r="RHS276" s="1"/>
      <c r="RHT276" s="1"/>
      <c r="RHU276" s="1"/>
      <c r="RHV276" s="1"/>
      <c r="RHW276" s="1"/>
      <c r="RHX276" s="1"/>
      <c r="RHY276" s="1"/>
      <c r="RHZ276" s="1"/>
      <c r="RIA276" s="1"/>
      <c r="RIB276" s="1"/>
      <c r="RIC276" s="1"/>
      <c r="RID276" s="1"/>
      <c r="RIE276" s="1"/>
      <c r="RIF276" s="1"/>
      <c r="RIG276" s="1"/>
      <c r="RIH276" s="1"/>
      <c r="RII276" s="1"/>
      <c r="RIJ276" s="1"/>
      <c r="RIK276" s="1"/>
      <c r="RIL276" s="1"/>
      <c r="RIM276" s="1"/>
      <c r="RIN276" s="1"/>
      <c r="RIO276" s="1"/>
      <c r="RIP276" s="1"/>
      <c r="RIQ276" s="1"/>
      <c r="RIR276" s="1"/>
      <c r="RIS276" s="1"/>
      <c r="RIT276" s="1"/>
      <c r="RIU276" s="1"/>
      <c r="RIV276" s="1"/>
      <c r="RIW276" s="1"/>
      <c r="RIX276" s="1"/>
      <c r="RIY276" s="1"/>
      <c r="RIZ276" s="1"/>
      <c r="RJA276" s="1"/>
      <c r="RJB276" s="1"/>
      <c r="RJC276" s="1"/>
      <c r="RJD276" s="1"/>
      <c r="RJE276" s="1"/>
      <c r="RJF276" s="1"/>
      <c r="RJG276" s="1"/>
      <c r="RJH276" s="1"/>
      <c r="RJI276" s="1"/>
      <c r="RJJ276" s="1"/>
      <c r="RJK276" s="1"/>
      <c r="RJL276" s="1"/>
      <c r="RJM276" s="1"/>
      <c r="RJN276" s="1"/>
      <c r="RJO276" s="1"/>
      <c r="RJP276" s="1"/>
      <c r="RJQ276" s="1"/>
      <c r="RJR276" s="1"/>
      <c r="RJS276" s="1"/>
      <c r="RJT276" s="1"/>
      <c r="RJU276" s="1"/>
      <c r="RJV276" s="1"/>
      <c r="RJW276" s="1"/>
      <c r="RJX276" s="1"/>
      <c r="RJY276" s="1"/>
      <c r="RJZ276" s="1"/>
      <c r="RKA276" s="1"/>
      <c r="RKB276" s="1"/>
      <c r="RKC276" s="1"/>
      <c r="RKD276" s="1"/>
      <c r="RKE276" s="1"/>
      <c r="RKF276" s="1"/>
      <c r="RKG276" s="1"/>
      <c r="RKH276" s="1"/>
      <c r="RKI276" s="1"/>
      <c r="RKJ276" s="1"/>
      <c r="RKK276" s="1"/>
      <c r="RKL276" s="1"/>
      <c r="RKM276" s="1"/>
      <c r="RKN276" s="1"/>
      <c r="RKO276" s="1"/>
      <c r="RKP276" s="1"/>
      <c r="RKQ276" s="1"/>
      <c r="RKR276" s="1"/>
      <c r="RKS276" s="1"/>
      <c r="RKT276" s="1"/>
      <c r="RKU276" s="1"/>
      <c r="RKV276" s="1"/>
      <c r="RKW276" s="1"/>
      <c r="RKX276" s="1"/>
      <c r="RKY276" s="1"/>
      <c r="RKZ276" s="1"/>
      <c r="RLA276" s="1"/>
      <c r="RLB276" s="1"/>
      <c r="RLC276" s="1"/>
      <c r="RLD276" s="1"/>
      <c r="RLE276" s="1"/>
      <c r="RLF276" s="1"/>
      <c r="RLG276" s="1"/>
      <c r="RLH276" s="1"/>
      <c r="RLI276" s="1"/>
      <c r="RLJ276" s="1"/>
      <c r="RLK276" s="1"/>
      <c r="RLL276" s="1"/>
      <c r="RLM276" s="1"/>
      <c r="RLN276" s="1"/>
      <c r="RLO276" s="1"/>
      <c r="RLP276" s="1"/>
      <c r="RLQ276" s="1"/>
      <c r="RLR276" s="1"/>
      <c r="RLS276" s="1"/>
      <c r="RLT276" s="1"/>
      <c r="RLU276" s="1"/>
      <c r="RLV276" s="1"/>
      <c r="RLW276" s="1"/>
      <c r="RLX276" s="1"/>
      <c r="RLY276" s="1"/>
      <c r="RLZ276" s="1"/>
      <c r="RMA276" s="1"/>
      <c r="RMB276" s="1"/>
      <c r="RMC276" s="1"/>
      <c r="RMD276" s="1"/>
      <c r="RME276" s="1"/>
      <c r="RMF276" s="1"/>
      <c r="RMG276" s="1"/>
      <c r="RMH276" s="1"/>
      <c r="RMI276" s="1"/>
      <c r="RMJ276" s="1"/>
      <c r="RMK276" s="1"/>
      <c r="RML276" s="1"/>
      <c r="RMM276" s="1"/>
      <c r="RMN276" s="1"/>
      <c r="RMO276" s="1"/>
      <c r="RMP276" s="1"/>
      <c r="RMQ276" s="1"/>
      <c r="RMR276" s="1"/>
      <c r="RMS276" s="1"/>
      <c r="RMT276" s="1"/>
      <c r="RMU276" s="1"/>
      <c r="RMV276" s="1"/>
      <c r="RMW276" s="1"/>
      <c r="RMX276" s="1"/>
      <c r="RMY276" s="1"/>
      <c r="RMZ276" s="1"/>
      <c r="RNA276" s="1"/>
      <c r="RNB276" s="1"/>
      <c r="RNC276" s="1"/>
      <c r="RND276" s="1"/>
      <c r="RNE276" s="1"/>
      <c r="RNF276" s="1"/>
      <c r="RNG276" s="1"/>
      <c r="RNH276" s="1"/>
      <c r="RNI276" s="1"/>
      <c r="RNJ276" s="1"/>
      <c r="RNK276" s="1"/>
      <c r="RNL276" s="1"/>
      <c r="RNM276" s="1"/>
      <c r="RNN276" s="1"/>
      <c r="RNO276" s="1"/>
      <c r="RNP276" s="1"/>
      <c r="RNQ276" s="1"/>
      <c r="RNR276" s="1"/>
      <c r="RNS276" s="1"/>
      <c r="RNT276" s="1"/>
      <c r="RNU276" s="1"/>
      <c r="RNV276" s="1"/>
      <c r="RNW276" s="1"/>
      <c r="RNX276" s="1"/>
      <c r="RNY276" s="1"/>
      <c r="RNZ276" s="1"/>
      <c r="ROA276" s="1"/>
      <c r="ROB276" s="1"/>
      <c r="ROC276" s="1"/>
      <c r="ROD276" s="1"/>
      <c r="ROE276" s="1"/>
      <c r="ROF276" s="1"/>
      <c r="ROG276" s="1"/>
      <c r="ROH276" s="1"/>
      <c r="ROI276" s="1"/>
      <c r="ROJ276" s="1"/>
      <c r="ROK276" s="1"/>
      <c r="ROL276" s="1"/>
      <c r="ROM276" s="1"/>
      <c r="RON276" s="1"/>
      <c r="ROO276" s="1"/>
      <c r="ROP276" s="1"/>
      <c r="ROQ276" s="1"/>
      <c r="ROR276" s="1"/>
      <c r="ROS276" s="1"/>
      <c r="ROT276" s="1"/>
      <c r="ROU276" s="1"/>
      <c r="ROV276" s="1"/>
      <c r="ROW276" s="1"/>
      <c r="ROX276" s="1"/>
      <c r="ROY276" s="1"/>
      <c r="ROZ276" s="1"/>
      <c r="RPA276" s="1"/>
      <c r="RPB276" s="1"/>
      <c r="RPC276" s="1"/>
      <c r="RPD276" s="1"/>
      <c r="RPE276" s="1"/>
      <c r="RPF276" s="1"/>
      <c r="RPG276" s="1"/>
      <c r="RPH276" s="1"/>
      <c r="RPI276" s="1"/>
      <c r="RPJ276" s="1"/>
      <c r="RPK276" s="1"/>
      <c r="RPL276" s="1"/>
      <c r="RPM276" s="1"/>
      <c r="RPN276" s="1"/>
      <c r="RPO276" s="1"/>
      <c r="RPP276" s="1"/>
      <c r="RPQ276" s="1"/>
      <c r="RPR276" s="1"/>
      <c r="RPS276" s="1"/>
      <c r="RPT276" s="1"/>
      <c r="RPU276" s="1"/>
      <c r="RPV276" s="1"/>
      <c r="RPW276" s="1"/>
      <c r="RPX276" s="1"/>
      <c r="RPY276" s="1"/>
      <c r="RPZ276" s="1"/>
      <c r="RQA276" s="1"/>
      <c r="RQB276" s="1"/>
      <c r="RQC276" s="1"/>
      <c r="RQD276" s="1"/>
      <c r="RQE276" s="1"/>
      <c r="RQF276" s="1"/>
      <c r="RQG276" s="1"/>
      <c r="RQH276" s="1"/>
      <c r="RQI276" s="1"/>
      <c r="RQJ276" s="1"/>
      <c r="RQK276" s="1"/>
      <c r="RQL276" s="1"/>
      <c r="RQM276" s="1"/>
      <c r="RQN276" s="1"/>
      <c r="RQO276" s="1"/>
      <c r="RQP276" s="1"/>
      <c r="RQQ276" s="1"/>
      <c r="RQR276" s="1"/>
      <c r="RQS276" s="1"/>
      <c r="RQT276" s="1"/>
      <c r="RQU276" s="1"/>
      <c r="RQV276" s="1"/>
      <c r="RQW276" s="1"/>
      <c r="RQX276" s="1"/>
      <c r="RQY276" s="1"/>
      <c r="RQZ276" s="1"/>
      <c r="RRA276" s="1"/>
      <c r="RRB276" s="1"/>
      <c r="RRC276" s="1"/>
      <c r="RRD276" s="1"/>
      <c r="RRE276" s="1"/>
      <c r="RRF276" s="1"/>
      <c r="RRG276" s="1"/>
      <c r="RRH276" s="1"/>
      <c r="RRI276" s="1"/>
      <c r="RRJ276" s="1"/>
      <c r="RRK276" s="1"/>
      <c r="RRL276" s="1"/>
      <c r="RRM276" s="1"/>
      <c r="RRN276" s="1"/>
      <c r="RRO276" s="1"/>
      <c r="RRP276" s="1"/>
      <c r="RRQ276" s="1"/>
      <c r="RRR276" s="1"/>
      <c r="RRS276" s="1"/>
      <c r="RRT276" s="1"/>
      <c r="RRU276" s="1"/>
      <c r="RRV276" s="1"/>
      <c r="RRW276" s="1"/>
      <c r="RRX276" s="1"/>
      <c r="RRY276" s="1"/>
      <c r="RRZ276" s="1"/>
      <c r="RSA276" s="1"/>
      <c r="RSB276" s="1"/>
      <c r="RSC276" s="1"/>
      <c r="RSD276" s="1"/>
      <c r="RSE276" s="1"/>
      <c r="RSF276" s="1"/>
      <c r="RSG276" s="1"/>
      <c r="RSH276" s="1"/>
      <c r="RSI276" s="1"/>
      <c r="RSJ276" s="1"/>
      <c r="RSK276" s="1"/>
      <c r="RSL276" s="1"/>
      <c r="RSM276" s="1"/>
      <c r="RSN276" s="1"/>
      <c r="RSO276" s="1"/>
      <c r="RSP276" s="1"/>
      <c r="RSQ276" s="1"/>
      <c r="RSR276" s="1"/>
      <c r="RSS276" s="1"/>
      <c r="RST276" s="1"/>
      <c r="RSU276" s="1"/>
      <c r="RSV276" s="1"/>
      <c r="RSW276" s="1"/>
      <c r="RSX276" s="1"/>
      <c r="RSY276" s="1"/>
      <c r="RSZ276" s="1"/>
      <c r="RTA276" s="1"/>
      <c r="RTB276" s="1"/>
      <c r="RTC276" s="1"/>
      <c r="RTD276" s="1"/>
      <c r="RTE276" s="1"/>
      <c r="RTF276" s="1"/>
      <c r="RTG276" s="1"/>
      <c r="RTH276" s="1"/>
      <c r="RTI276" s="1"/>
      <c r="RTJ276" s="1"/>
      <c r="RTK276" s="1"/>
      <c r="RTL276" s="1"/>
      <c r="RTM276" s="1"/>
      <c r="RTN276" s="1"/>
      <c r="RTO276" s="1"/>
      <c r="RTP276" s="1"/>
      <c r="RTQ276" s="1"/>
      <c r="RTR276" s="1"/>
      <c r="RTS276" s="1"/>
      <c r="RTT276" s="1"/>
      <c r="RTU276" s="1"/>
      <c r="RTV276" s="1"/>
      <c r="RTW276" s="1"/>
      <c r="RTX276" s="1"/>
      <c r="RTY276" s="1"/>
      <c r="RTZ276" s="1"/>
      <c r="RUA276" s="1"/>
      <c r="RUB276" s="1"/>
      <c r="RUC276" s="1"/>
      <c r="RUD276" s="1"/>
      <c r="RUE276" s="1"/>
      <c r="RUF276" s="1"/>
      <c r="RUG276" s="1"/>
      <c r="RUH276" s="1"/>
      <c r="RUI276" s="1"/>
      <c r="RUJ276" s="1"/>
      <c r="RUK276" s="1"/>
      <c r="RUL276" s="1"/>
      <c r="RUM276" s="1"/>
      <c r="RUN276" s="1"/>
      <c r="RUO276" s="1"/>
      <c r="RUP276" s="1"/>
      <c r="RUQ276" s="1"/>
      <c r="RUR276" s="1"/>
      <c r="RUS276" s="1"/>
      <c r="RUT276" s="1"/>
      <c r="RUU276" s="1"/>
      <c r="RUV276" s="1"/>
      <c r="RUW276" s="1"/>
      <c r="RUX276" s="1"/>
      <c r="RUY276" s="1"/>
      <c r="RUZ276" s="1"/>
      <c r="RVA276" s="1"/>
      <c r="RVB276" s="1"/>
      <c r="RVC276" s="1"/>
      <c r="RVD276" s="1"/>
      <c r="RVE276" s="1"/>
      <c r="RVF276" s="1"/>
      <c r="RVG276" s="1"/>
      <c r="RVH276" s="1"/>
      <c r="RVI276" s="1"/>
      <c r="RVJ276" s="1"/>
      <c r="RVK276" s="1"/>
      <c r="RVL276" s="1"/>
      <c r="RVM276" s="1"/>
      <c r="RVN276" s="1"/>
      <c r="RVO276" s="1"/>
      <c r="RVP276" s="1"/>
      <c r="RVQ276" s="1"/>
      <c r="RVR276" s="1"/>
      <c r="RVS276" s="1"/>
      <c r="RVT276" s="1"/>
      <c r="RVU276" s="1"/>
      <c r="RVV276" s="1"/>
      <c r="RVW276" s="1"/>
      <c r="RVX276" s="1"/>
      <c r="RVY276" s="1"/>
      <c r="RVZ276" s="1"/>
      <c r="RWA276" s="1"/>
      <c r="RWB276" s="1"/>
      <c r="RWC276" s="1"/>
      <c r="RWD276" s="1"/>
      <c r="RWE276" s="1"/>
      <c r="RWF276" s="1"/>
      <c r="RWG276" s="1"/>
      <c r="RWH276" s="1"/>
      <c r="RWI276" s="1"/>
      <c r="RWJ276" s="1"/>
      <c r="RWK276" s="1"/>
      <c r="RWL276" s="1"/>
      <c r="RWM276" s="1"/>
      <c r="RWN276" s="1"/>
      <c r="RWO276" s="1"/>
      <c r="RWP276" s="1"/>
      <c r="RWQ276" s="1"/>
      <c r="RWR276" s="1"/>
      <c r="RWS276" s="1"/>
      <c r="RWT276" s="1"/>
      <c r="RWU276" s="1"/>
      <c r="RWV276" s="1"/>
      <c r="RWW276" s="1"/>
      <c r="RWX276" s="1"/>
      <c r="RWY276" s="1"/>
      <c r="RWZ276" s="1"/>
      <c r="RXA276" s="1"/>
      <c r="RXB276" s="1"/>
      <c r="RXC276" s="1"/>
      <c r="RXD276" s="1"/>
      <c r="RXE276" s="1"/>
      <c r="RXF276" s="1"/>
      <c r="RXG276" s="1"/>
      <c r="RXH276" s="1"/>
      <c r="RXI276" s="1"/>
      <c r="RXJ276" s="1"/>
      <c r="RXK276" s="1"/>
      <c r="RXL276" s="1"/>
      <c r="RXM276" s="1"/>
      <c r="RXN276" s="1"/>
      <c r="RXO276" s="1"/>
      <c r="RXP276" s="1"/>
      <c r="RXQ276" s="1"/>
      <c r="RXR276" s="1"/>
      <c r="RXS276" s="1"/>
      <c r="RXT276" s="1"/>
      <c r="RXU276" s="1"/>
      <c r="RXV276" s="1"/>
      <c r="RXW276" s="1"/>
      <c r="RXX276" s="1"/>
      <c r="RXY276" s="1"/>
      <c r="RXZ276" s="1"/>
      <c r="RYA276" s="1"/>
      <c r="RYB276" s="1"/>
      <c r="RYC276" s="1"/>
      <c r="RYD276" s="1"/>
      <c r="RYE276" s="1"/>
      <c r="RYF276" s="1"/>
      <c r="RYG276" s="1"/>
      <c r="RYH276" s="1"/>
      <c r="RYI276" s="1"/>
      <c r="RYJ276" s="1"/>
      <c r="RYK276" s="1"/>
      <c r="RYL276" s="1"/>
      <c r="RYM276" s="1"/>
      <c r="RYN276" s="1"/>
      <c r="RYO276" s="1"/>
      <c r="RYP276" s="1"/>
      <c r="RYQ276" s="1"/>
      <c r="RYR276" s="1"/>
      <c r="RYS276" s="1"/>
      <c r="RYT276" s="1"/>
      <c r="RYU276" s="1"/>
      <c r="RYV276" s="1"/>
      <c r="RYW276" s="1"/>
      <c r="RYX276" s="1"/>
      <c r="RYY276" s="1"/>
      <c r="RYZ276" s="1"/>
      <c r="RZA276" s="1"/>
      <c r="RZB276" s="1"/>
      <c r="RZC276" s="1"/>
      <c r="RZD276" s="1"/>
      <c r="RZE276" s="1"/>
      <c r="RZF276" s="1"/>
      <c r="RZG276" s="1"/>
      <c r="RZH276" s="1"/>
      <c r="RZI276" s="1"/>
      <c r="RZJ276" s="1"/>
      <c r="RZK276" s="1"/>
      <c r="RZL276" s="1"/>
      <c r="RZM276" s="1"/>
      <c r="RZN276" s="1"/>
      <c r="RZO276" s="1"/>
      <c r="RZP276" s="1"/>
      <c r="RZQ276" s="1"/>
      <c r="RZR276" s="1"/>
      <c r="RZS276" s="1"/>
      <c r="RZT276" s="1"/>
      <c r="RZU276" s="1"/>
      <c r="RZV276" s="1"/>
      <c r="RZW276" s="1"/>
      <c r="RZX276" s="1"/>
      <c r="RZY276" s="1"/>
      <c r="RZZ276" s="1"/>
      <c r="SAA276" s="1"/>
      <c r="SAB276" s="1"/>
      <c r="SAC276" s="1"/>
      <c r="SAD276" s="1"/>
      <c r="SAE276" s="1"/>
      <c r="SAF276" s="1"/>
      <c r="SAG276" s="1"/>
      <c r="SAH276" s="1"/>
      <c r="SAI276" s="1"/>
      <c r="SAJ276" s="1"/>
      <c r="SAK276" s="1"/>
      <c r="SAL276" s="1"/>
      <c r="SAM276" s="1"/>
      <c r="SAN276" s="1"/>
      <c r="SAO276" s="1"/>
      <c r="SAP276" s="1"/>
      <c r="SAQ276" s="1"/>
      <c r="SAR276" s="1"/>
      <c r="SAS276" s="1"/>
      <c r="SAT276" s="1"/>
      <c r="SAU276" s="1"/>
      <c r="SAV276" s="1"/>
      <c r="SAW276" s="1"/>
      <c r="SAX276" s="1"/>
      <c r="SAY276" s="1"/>
      <c r="SAZ276" s="1"/>
      <c r="SBA276" s="1"/>
      <c r="SBB276" s="1"/>
      <c r="SBC276" s="1"/>
      <c r="SBD276" s="1"/>
      <c r="SBE276" s="1"/>
      <c r="SBF276" s="1"/>
      <c r="SBG276" s="1"/>
      <c r="SBH276" s="1"/>
      <c r="SBI276" s="1"/>
      <c r="SBJ276" s="1"/>
      <c r="SBK276" s="1"/>
      <c r="SBL276" s="1"/>
      <c r="SBM276" s="1"/>
      <c r="SBN276" s="1"/>
      <c r="SBO276" s="1"/>
      <c r="SBP276" s="1"/>
      <c r="SBQ276" s="1"/>
      <c r="SBR276" s="1"/>
      <c r="SBS276" s="1"/>
      <c r="SBT276" s="1"/>
      <c r="SBU276" s="1"/>
      <c r="SBV276" s="1"/>
      <c r="SBW276" s="1"/>
      <c r="SBX276" s="1"/>
      <c r="SBY276" s="1"/>
      <c r="SBZ276" s="1"/>
      <c r="SCA276" s="1"/>
      <c r="SCB276" s="1"/>
      <c r="SCC276" s="1"/>
      <c r="SCD276" s="1"/>
      <c r="SCE276" s="1"/>
      <c r="SCF276" s="1"/>
      <c r="SCG276" s="1"/>
      <c r="SCH276" s="1"/>
      <c r="SCI276" s="1"/>
      <c r="SCJ276" s="1"/>
      <c r="SCK276" s="1"/>
      <c r="SCL276" s="1"/>
      <c r="SCM276" s="1"/>
      <c r="SCN276" s="1"/>
      <c r="SCO276" s="1"/>
      <c r="SCP276" s="1"/>
      <c r="SCQ276" s="1"/>
      <c r="SCR276" s="1"/>
      <c r="SCS276" s="1"/>
      <c r="SCT276" s="1"/>
      <c r="SCU276" s="1"/>
      <c r="SCV276" s="1"/>
      <c r="SCW276" s="1"/>
      <c r="SCX276" s="1"/>
      <c r="SCY276" s="1"/>
      <c r="SCZ276" s="1"/>
      <c r="SDA276" s="1"/>
      <c r="SDB276" s="1"/>
      <c r="SDC276" s="1"/>
      <c r="SDD276" s="1"/>
      <c r="SDE276" s="1"/>
      <c r="SDF276" s="1"/>
      <c r="SDG276" s="1"/>
      <c r="SDH276" s="1"/>
      <c r="SDI276" s="1"/>
      <c r="SDJ276" s="1"/>
      <c r="SDK276" s="1"/>
      <c r="SDL276" s="1"/>
      <c r="SDM276" s="1"/>
      <c r="SDN276" s="1"/>
      <c r="SDO276" s="1"/>
      <c r="SDP276" s="1"/>
      <c r="SDQ276" s="1"/>
      <c r="SDR276" s="1"/>
      <c r="SDS276" s="1"/>
      <c r="SDT276" s="1"/>
      <c r="SDU276" s="1"/>
      <c r="SDV276" s="1"/>
      <c r="SDW276" s="1"/>
      <c r="SDX276" s="1"/>
      <c r="SDY276" s="1"/>
      <c r="SDZ276" s="1"/>
      <c r="SEA276" s="1"/>
      <c r="SEB276" s="1"/>
      <c r="SEC276" s="1"/>
      <c r="SED276" s="1"/>
      <c r="SEE276" s="1"/>
      <c r="SEF276" s="1"/>
      <c r="SEG276" s="1"/>
      <c r="SEH276" s="1"/>
      <c r="SEI276" s="1"/>
      <c r="SEJ276" s="1"/>
      <c r="SEK276" s="1"/>
      <c r="SEL276" s="1"/>
      <c r="SEM276" s="1"/>
      <c r="SEN276" s="1"/>
      <c r="SEO276" s="1"/>
      <c r="SEP276" s="1"/>
      <c r="SEQ276" s="1"/>
      <c r="SER276" s="1"/>
      <c r="SES276" s="1"/>
      <c r="SET276" s="1"/>
      <c r="SEU276" s="1"/>
      <c r="SEV276" s="1"/>
      <c r="SEW276" s="1"/>
      <c r="SEX276" s="1"/>
      <c r="SEY276" s="1"/>
      <c r="SEZ276" s="1"/>
      <c r="SFA276" s="1"/>
      <c r="SFB276" s="1"/>
      <c r="SFC276" s="1"/>
      <c r="SFD276" s="1"/>
      <c r="SFE276" s="1"/>
      <c r="SFF276" s="1"/>
      <c r="SFG276" s="1"/>
      <c r="SFH276" s="1"/>
      <c r="SFI276" s="1"/>
      <c r="SFJ276" s="1"/>
      <c r="SFK276" s="1"/>
      <c r="SFL276" s="1"/>
      <c r="SFM276" s="1"/>
      <c r="SFN276" s="1"/>
      <c r="SFO276" s="1"/>
      <c r="SFP276" s="1"/>
      <c r="SFQ276" s="1"/>
      <c r="SFR276" s="1"/>
      <c r="SFS276" s="1"/>
      <c r="SFT276" s="1"/>
      <c r="SFU276" s="1"/>
      <c r="SFV276" s="1"/>
      <c r="SFW276" s="1"/>
      <c r="SFX276" s="1"/>
      <c r="SFY276" s="1"/>
      <c r="SFZ276" s="1"/>
      <c r="SGA276" s="1"/>
      <c r="SGB276" s="1"/>
      <c r="SGC276" s="1"/>
      <c r="SGD276" s="1"/>
      <c r="SGE276" s="1"/>
      <c r="SGF276" s="1"/>
      <c r="SGG276" s="1"/>
      <c r="SGH276" s="1"/>
      <c r="SGI276" s="1"/>
      <c r="SGJ276" s="1"/>
      <c r="SGK276" s="1"/>
      <c r="SGL276" s="1"/>
      <c r="SGM276" s="1"/>
      <c r="SGN276" s="1"/>
      <c r="SGO276" s="1"/>
      <c r="SGP276" s="1"/>
      <c r="SGQ276" s="1"/>
      <c r="SGR276" s="1"/>
      <c r="SGS276" s="1"/>
      <c r="SGT276" s="1"/>
      <c r="SGU276" s="1"/>
      <c r="SGV276" s="1"/>
      <c r="SGW276" s="1"/>
      <c r="SGX276" s="1"/>
      <c r="SGY276" s="1"/>
      <c r="SGZ276" s="1"/>
      <c r="SHA276" s="1"/>
      <c r="SHB276" s="1"/>
      <c r="SHC276" s="1"/>
      <c r="SHD276" s="1"/>
      <c r="SHE276" s="1"/>
      <c r="SHF276" s="1"/>
      <c r="SHG276" s="1"/>
      <c r="SHH276" s="1"/>
      <c r="SHI276" s="1"/>
      <c r="SHJ276" s="1"/>
      <c r="SHK276" s="1"/>
      <c r="SHL276" s="1"/>
      <c r="SHM276" s="1"/>
      <c r="SHN276" s="1"/>
      <c r="SHO276" s="1"/>
      <c r="SHP276" s="1"/>
      <c r="SHQ276" s="1"/>
      <c r="SHR276" s="1"/>
      <c r="SHS276" s="1"/>
      <c r="SHT276" s="1"/>
      <c r="SHU276" s="1"/>
      <c r="SHV276" s="1"/>
      <c r="SHW276" s="1"/>
      <c r="SHX276" s="1"/>
      <c r="SHY276" s="1"/>
      <c r="SHZ276" s="1"/>
      <c r="SIA276" s="1"/>
      <c r="SIB276" s="1"/>
      <c r="SIC276" s="1"/>
      <c r="SID276" s="1"/>
      <c r="SIE276" s="1"/>
      <c r="SIF276" s="1"/>
      <c r="SIG276" s="1"/>
      <c r="SIH276" s="1"/>
      <c r="SII276" s="1"/>
      <c r="SIJ276" s="1"/>
      <c r="SIK276" s="1"/>
      <c r="SIL276" s="1"/>
      <c r="SIM276" s="1"/>
      <c r="SIN276" s="1"/>
      <c r="SIO276" s="1"/>
      <c r="SIP276" s="1"/>
      <c r="SIQ276" s="1"/>
      <c r="SIR276" s="1"/>
      <c r="SIS276" s="1"/>
      <c r="SIT276" s="1"/>
      <c r="SIU276" s="1"/>
      <c r="SIV276" s="1"/>
      <c r="SIW276" s="1"/>
      <c r="SIX276" s="1"/>
      <c r="SIY276" s="1"/>
      <c r="SIZ276" s="1"/>
      <c r="SJA276" s="1"/>
      <c r="SJB276" s="1"/>
      <c r="SJC276" s="1"/>
      <c r="SJD276" s="1"/>
      <c r="SJE276" s="1"/>
      <c r="SJF276" s="1"/>
      <c r="SJG276" s="1"/>
      <c r="SJH276" s="1"/>
      <c r="SJI276" s="1"/>
      <c r="SJJ276" s="1"/>
      <c r="SJK276" s="1"/>
      <c r="SJL276" s="1"/>
      <c r="SJM276" s="1"/>
      <c r="SJN276" s="1"/>
      <c r="SJO276" s="1"/>
      <c r="SJP276" s="1"/>
      <c r="SJQ276" s="1"/>
      <c r="SJR276" s="1"/>
      <c r="SJS276" s="1"/>
      <c r="SJT276" s="1"/>
      <c r="SJU276" s="1"/>
      <c r="SJV276" s="1"/>
      <c r="SJW276" s="1"/>
      <c r="SJX276" s="1"/>
      <c r="SJY276" s="1"/>
      <c r="SJZ276" s="1"/>
      <c r="SKA276" s="1"/>
      <c r="SKB276" s="1"/>
      <c r="SKC276" s="1"/>
      <c r="SKD276" s="1"/>
      <c r="SKE276" s="1"/>
      <c r="SKF276" s="1"/>
      <c r="SKG276" s="1"/>
      <c r="SKH276" s="1"/>
      <c r="SKI276" s="1"/>
      <c r="SKJ276" s="1"/>
      <c r="SKK276" s="1"/>
      <c r="SKL276" s="1"/>
      <c r="SKM276" s="1"/>
      <c r="SKN276" s="1"/>
      <c r="SKO276" s="1"/>
      <c r="SKP276" s="1"/>
      <c r="SKQ276" s="1"/>
      <c r="SKR276" s="1"/>
      <c r="SKS276" s="1"/>
      <c r="SKT276" s="1"/>
      <c r="SKU276" s="1"/>
      <c r="SKV276" s="1"/>
      <c r="SKW276" s="1"/>
      <c r="SKX276" s="1"/>
      <c r="SKY276" s="1"/>
      <c r="SKZ276" s="1"/>
      <c r="SLA276" s="1"/>
      <c r="SLB276" s="1"/>
      <c r="SLC276" s="1"/>
      <c r="SLD276" s="1"/>
      <c r="SLE276" s="1"/>
      <c r="SLF276" s="1"/>
      <c r="SLG276" s="1"/>
      <c r="SLH276" s="1"/>
      <c r="SLI276" s="1"/>
      <c r="SLJ276" s="1"/>
      <c r="SLK276" s="1"/>
      <c r="SLL276" s="1"/>
      <c r="SLM276" s="1"/>
      <c r="SLN276" s="1"/>
      <c r="SLO276" s="1"/>
      <c r="SLP276" s="1"/>
      <c r="SLQ276" s="1"/>
      <c r="SLR276" s="1"/>
      <c r="SLS276" s="1"/>
      <c r="SLT276" s="1"/>
      <c r="SLU276" s="1"/>
      <c r="SLV276" s="1"/>
      <c r="SLW276" s="1"/>
      <c r="SLX276" s="1"/>
      <c r="SLY276" s="1"/>
      <c r="SLZ276" s="1"/>
      <c r="SMA276" s="1"/>
      <c r="SMB276" s="1"/>
      <c r="SMC276" s="1"/>
      <c r="SMD276" s="1"/>
      <c r="SME276" s="1"/>
      <c r="SMF276" s="1"/>
      <c r="SMG276" s="1"/>
      <c r="SMH276" s="1"/>
      <c r="SMI276" s="1"/>
      <c r="SMJ276" s="1"/>
      <c r="SMK276" s="1"/>
      <c r="SML276" s="1"/>
      <c r="SMM276" s="1"/>
      <c r="SMN276" s="1"/>
      <c r="SMO276" s="1"/>
      <c r="SMP276" s="1"/>
      <c r="SMQ276" s="1"/>
      <c r="SMR276" s="1"/>
      <c r="SMS276" s="1"/>
      <c r="SMT276" s="1"/>
      <c r="SMU276" s="1"/>
      <c r="SMV276" s="1"/>
      <c r="SMW276" s="1"/>
      <c r="SMX276" s="1"/>
      <c r="SMY276" s="1"/>
      <c r="SMZ276" s="1"/>
      <c r="SNA276" s="1"/>
      <c r="SNB276" s="1"/>
      <c r="SNC276" s="1"/>
      <c r="SND276" s="1"/>
      <c r="SNE276" s="1"/>
      <c r="SNF276" s="1"/>
      <c r="SNG276" s="1"/>
      <c r="SNH276" s="1"/>
      <c r="SNI276" s="1"/>
      <c r="SNJ276" s="1"/>
      <c r="SNK276" s="1"/>
      <c r="SNL276" s="1"/>
      <c r="SNM276" s="1"/>
      <c r="SNN276" s="1"/>
      <c r="SNO276" s="1"/>
      <c r="SNP276" s="1"/>
      <c r="SNQ276" s="1"/>
      <c r="SNR276" s="1"/>
      <c r="SNS276" s="1"/>
      <c r="SNT276" s="1"/>
      <c r="SNU276" s="1"/>
      <c r="SNV276" s="1"/>
      <c r="SNW276" s="1"/>
      <c r="SNX276" s="1"/>
      <c r="SNY276" s="1"/>
      <c r="SNZ276" s="1"/>
      <c r="SOA276" s="1"/>
      <c r="SOB276" s="1"/>
      <c r="SOC276" s="1"/>
      <c r="SOD276" s="1"/>
      <c r="SOE276" s="1"/>
      <c r="SOF276" s="1"/>
      <c r="SOG276" s="1"/>
      <c r="SOH276" s="1"/>
      <c r="SOI276" s="1"/>
      <c r="SOJ276" s="1"/>
      <c r="SOK276" s="1"/>
      <c r="SOL276" s="1"/>
      <c r="SOM276" s="1"/>
      <c r="SON276" s="1"/>
      <c r="SOO276" s="1"/>
      <c r="SOP276" s="1"/>
      <c r="SOQ276" s="1"/>
      <c r="SOR276" s="1"/>
      <c r="SOS276" s="1"/>
      <c r="SOT276" s="1"/>
      <c r="SOU276" s="1"/>
      <c r="SOV276" s="1"/>
      <c r="SOW276" s="1"/>
      <c r="SOX276" s="1"/>
      <c r="SOY276" s="1"/>
      <c r="SOZ276" s="1"/>
      <c r="SPA276" s="1"/>
      <c r="SPB276" s="1"/>
      <c r="SPC276" s="1"/>
      <c r="SPD276" s="1"/>
      <c r="SPE276" s="1"/>
      <c r="SPF276" s="1"/>
      <c r="SPG276" s="1"/>
      <c r="SPH276" s="1"/>
      <c r="SPI276" s="1"/>
      <c r="SPJ276" s="1"/>
      <c r="SPK276" s="1"/>
      <c r="SPL276" s="1"/>
      <c r="SPM276" s="1"/>
      <c r="SPN276" s="1"/>
      <c r="SPO276" s="1"/>
      <c r="SPP276" s="1"/>
      <c r="SPQ276" s="1"/>
      <c r="SPR276" s="1"/>
      <c r="SPS276" s="1"/>
      <c r="SPT276" s="1"/>
      <c r="SPU276" s="1"/>
      <c r="SPV276" s="1"/>
      <c r="SPW276" s="1"/>
      <c r="SPX276" s="1"/>
      <c r="SPY276" s="1"/>
      <c r="SPZ276" s="1"/>
      <c r="SQA276" s="1"/>
      <c r="SQB276" s="1"/>
      <c r="SQC276" s="1"/>
      <c r="SQD276" s="1"/>
      <c r="SQE276" s="1"/>
      <c r="SQF276" s="1"/>
      <c r="SQG276" s="1"/>
      <c r="SQH276" s="1"/>
      <c r="SQI276" s="1"/>
      <c r="SQJ276" s="1"/>
      <c r="SQK276" s="1"/>
      <c r="SQL276" s="1"/>
      <c r="SQM276" s="1"/>
      <c r="SQN276" s="1"/>
      <c r="SQO276" s="1"/>
      <c r="SQP276" s="1"/>
      <c r="SQQ276" s="1"/>
      <c r="SQR276" s="1"/>
      <c r="SQS276" s="1"/>
      <c r="SQT276" s="1"/>
      <c r="SQU276" s="1"/>
      <c r="SQV276" s="1"/>
      <c r="SQW276" s="1"/>
      <c r="SQX276" s="1"/>
      <c r="SQY276" s="1"/>
      <c r="SQZ276" s="1"/>
      <c r="SRA276" s="1"/>
      <c r="SRB276" s="1"/>
      <c r="SRC276" s="1"/>
      <c r="SRD276" s="1"/>
      <c r="SRE276" s="1"/>
      <c r="SRF276" s="1"/>
      <c r="SRG276" s="1"/>
      <c r="SRH276" s="1"/>
      <c r="SRI276" s="1"/>
      <c r="SRJ276" s="1"/>
      <c r="SRK276" s="1"/>
      <c r="SRL276" s="1"/>
      <c r="SRM276" s="1"/>
      <c r="SRN276" s="1"/>
      <c r="SRO276" s="1"/>
      <c r="SRP276" s="1"/>
      <c r="SRQ276" s="1"/>
      <c r="SRR276" s="1"/>
      <c r="SRS276" s="1"/>
      <c r="SRT276" s="1"/>
      <c r="SRU276" s="1"/>
      <c r="SRV276" s="1"/>
      <c r="SRW276" s="1"/>
      <c r="SRX276" s="1"/>
      <c r="SRY276" s="1"/>
      <c r="SRZ276" s="1"/>
      <c r="SSA276" s="1"/>
      <c r="SSB276" s="1"/>
      <c r="SSC276" s="1"/>
      <c r="SSD276" s="1"/>
      <c r="SSE276" s="1"/>
      <c r="SSF276" s="1"/>
      <c r="SSG276" s="1"/>
      <c r="SSH276" s="1"/>
      <c r="SSI276" s="1"/>
      <c r="SSJ276" s="1"/>
      <c r="SSK276" s="1"/>
      <c r="SSL276" s="1"/>
      <c r="SSM276" s="1"/>
      <c r="SSN276" s="1"/>
      <c r="SSO276" s="1"/>
      <c r="SSP276" s="1"/>
      <c r="SSQ276" s="1"/>
      <c r="SSR276" s="1"/>
      <c r="SSS276" s="1"/>
      <c r="SST276" s="1"/>
      <c r="SSU276" s="1"/>
      <c r="SSV276" s="1"/>
      <c r="SSW276" s="1"/>
      <c r="SSX276" s="1"/>
      <c r="SSY276" s="1"/>
      <c r="SSZ276" s="1"/>
      <c r="STA276" s="1"/>
      <c r="STB276" s="1"/>
      <c r="STC276" s="1"/>
      <c r="STD276" s="1"/>
      <c r="STE276" s="1"/>
      <c r="STF276" s="1"/>
      <c r="STG276" s="1"/>
      <c r="STH276" s="1"/>
      <c r="STI276" s="1"/>
      <c r="STJ276" s="1"/>
      <c r="STK276" s="1"/>
      <c r="STL276" s="1"/>
      <c r="STM276" s="1"/>
      <c r="STN276" s="1"/>
      <c r="STO276" s="1"/>
      <c r="STP276" s="1"/>
      <c r="STQ276" s="1"/>
      <c r="STR276" s="1"/>
      <c r="STS276" s="1"/>
      <c r="STT276" s="1"/>
      <c r="STU276" s="1"/>
      <c r="STV276" s="1"/>
      <c r="STW276" s="1"/>
      <c r="STX276" s="1"/>
      <c r="STY276" s="1"/>
      <c r="STZ276" s="1"/>
      <c r="SUA276" s="1"/>
      <c r="SUB276" s="1"/>
      <c r="SUC276" s="1"/>
      <c r="SUD276" s="1"/>
      <c r="SUE276" s="1"/>
      <c r="SUF276" s="1"/>
      <c r="SUG276" s="1"/>
      <c r="SUH276" s="1"/>
      <c r="SUI276" s="1"/>
      <c r="SUJ276" s="1"/>
      <c r="SUK276" s="1"/>
      <c r="SUL276" s="1"/>
      <c r="SUM276" s="1"/>
      <c r="SUN276" s="1"/>
      <c r="SUO276" s="1"/>
      <c r="SUP276" s="1"/>
      <c r="SUQ276" s="1"/>
      <c r="SUR276" s="1"/>
      <c r="SUS276" s="1"/>
      <c r="SUT276" s="1"/>
      <c r="SUU276" s="1"/>
      <c r="SUV276" s="1"/>
      <c r="SUW276" s="1"/>
      <c r="SUX276" s="1"/>
      <c r="SUY276" s="1"/>
      <c r="SUZ276" s="1"/>
      <c r="SVA276" s="1"/>
      <c r="SVB276" s="1"/>
      <c r="SVC276" s="1"/>
      <c r="SVD276" s="1"/>
      <c r="SVE276" s="1"/>
      <c r="SVF276" s="1"/>
      <c r="SVG276" s="1"/>
      <c r="SVH276" s="1"/>
      <c r="SVI276" s="1"/>
      <c r="SVJ276" s="1"/>
      <c r="SVK276" s="1"/>
      <c r="SVL276" s="1"/>
      <c r="SVM276" s="1"/>
      <c r="SVN276" s="1"/>
      <c r="SVO276" s="1"/>
      <c r="SVP276" s="1"/>
      <c r="SVQ276" s="1"/>
      <c r="SVR276" s="1"/>
      <c r="SVS276" s="1"/>
      <c r="SVT276" s="1"/>
      <c r="SVU276" s="1"/>
      <c r="SVV276" s="1"/>
      <c r="SVW276" s="1"/>
      <c r="SVX276" s="1"/>
      <c r="SVY276" s="1"/>
      <c r="SVZ276" s="1"/>
      <c r="SWA276" s="1"/>
      <c r="SWB276" s="1"/>
      <c r="SWC276" s="1"/>
      <c r="SWD276" s="1"/>
      <c r="SWE276" s="1"/>
      <c r="SWF276" s="1"/>
      <c r="SWG276" s="1"/>
      <c r="SWH276" s="1"/>
      <c r="SWI276" s="1"/>
      <c r="SWJ276" s="1"/>
      <c r="SWK276" s="1"/>
      <c r="SWL276" s="1"/>
      <c r="SWM276" s="1"/>
      <c r="SWN276" s="1"/>
      <c r="SWO276" s="1"/>
      <c r="SWP276" s="1"/>
      <c r="SWQ276" s="1"/>
      <c r="SWR276" s="1"/>
      <c r="SWS276" s="1"/>
      <c r="SWT276" s="1"/>
      <c r="SWU276" s="1"/>
      <c r="SWV276" s="1"/>
      <c r="SWW276" s="1"/>
      <c r="SWX276" s="1"/>
      <c r="SWY276" s="1"/>
      <c r="SWZ276" s="1"/>
      <c r="SXA276" s="1"/>
      <c r="SXB276" s="1"/>
      <c r="SXC276" s="1"/>
      <c r="SXD276" s="1"/>
      <c r="SXE276" s="1"/>
      <c r="SXF276" s="1"/>
      <c r="SXG276" s="1"/>
      <c r="SXH276" s="1"/>
      <c r="SXI276" s="1"/>
      <c r="SXJ276" s="1"/>
      <c r="SXK276" s="1"/>
      <c r="SXL276" s="1"/>
      <c r="SXM276" s="1"/>
      <c r="SXN276" s="1"/>
      <c r="SXO276" s="1"/>
      <c r="SXP276" s="1"/>
      <c r="SXQ276" s="1"/>
      <c r="SXR276" s="1"/>
      <c r="SXS276" s="1"/>
      <c r="SXT276" s="1"/>
      <c r="SXU276" s="1"/>
      <c r="SXV276" s="1"/>
      <c r="SXW276" s="1"/>
      <c r="SXX276" s="1"/>
      <c r="SXY276" s="1"/>
      <c r="SXZ276" s="1"/>
      <c r="SYA276" s="1"/>
      <c r="SYB276" s="1"/>
      <c r="SYC276" s="1"/>
      <c r="SYD276" s="1"/>
      <c r="SYE276" s="1"/>
      <c r="SYF276" s="1"/>
      <c r="SYG276" s="1"/>
      <c r="SYH276" s="1"/>
      <c r="SYI276" s="1"/>
      <c r="SYJ276" s="1"/>
      <c r="SYK276" s="1"/>
      <c r="SYL276" s="1"/>
      <c r="SYM276" s="1"/>
      <c r="SYN276" s="1"/>
      <c r="SYO276" s="1"/>
      <c r="SYP276" s="1"/>
      <c r="SYQ276" s="1"/>
      <c r="SYR276" s="1"/>
      <c r="SYS276" s="1"/>
      <c r="SYT276" s="1"/>
      <c r="SYU276" s="1"/>
      <c r="SYV276" s="1"/>
      <c r="SYW276" s="1"/>
      <c r="SYX276" s="1"/>
      <c r="SYY276" s="1"/>
      <c r="SYZ276" s="1"/>
      <c r="SZA276" s="1"/>
      <c r="SZB276" s="1"/>
      <c r="SZC276" s="1"/>
      <c r="SZD276" s="1"/>
      <c r="SZE276" s="1"/>
      <c r="SZF276" s="1"/>
      <c r="SZG276" s="1"/>
      <c r="SZH276" s="1"/>
      <c r="SZI276" s="1"/>
      <c r="SZJ276" s="1"/>
      <c r="SZK276" s="1"/>
      <c r="SZL276" s="1"/>
      <c r="SZM276" s="1"/>
      <c r="SZN276" s="1"/>
      <c r="SZO276" s="1"/>
      <c r="SZP276" s="1"/>
      <c r="SZQ276" s="1"/>
      <c r="SZR276" s="1"/>
      <c r="SZS276" s="1"/>
      <c r="SZT276" s="1"/>
      <c r="SZU276" s="1"/>
      <c r="SZV276" s="1"/>
      <c r="SZW276" s="1"/>
      <c r="SZX276" s="1"/>
      <c r="SZY276" s="1"/>
      <c r="SZZ276" s="1"/>
      <c r="TAA276" s="1"/>
      <c r="TAB276" s="1"/>
      <c r="TAC276" s="1"/>
      <c r="TAD276" s="1"/>
      <c r="TAE276" s="1"/>
      <c r="TAF276" s="1"/>
      <c r="TAG276" s="1"/>
      <c r="TAH276" s="1"/>
      <c r="TAI276" s="1"/>
      <c r="TAJ276" s="1"/>
      <c r="TAK276" s="1"/>
      <c r="TAL276" s="1"/>
      <c r="TAM276" s="1"/>
      <c r="TAN276" s="1"/>
      <c r="TAO276" s="1"/>
      <c r="TAP276" s="1"/>
      <c r="TAQ276" s="1"/>
      <c r="TAR276" s="1"/>
      <c r="TAS276" s="1"/>
      <c r="TAT276" s="1"/>
      <c r="TAU276" s="1"/>
      <c r="TAV276" s="1"/>
      <c r="TAW276" s="1"/>
      <c r="TAX276" s="1"/>
      <c r="TAY276" s="1"/>
      <c r="TAZ276" s="1"/>
      <c r="TBA276" s="1"/>
      <c r="TBB276" s="1"/>
      <c r="TBC276" s="1"/>
      <c r="TBD276" s="1"/>
      <c r="TBE276" s="1"/>
      <c r="TBF276" s="1"/>
      <c r="TBG276" s="1"/>
      <c r="TBH276" s="1"/>
      <c r="TBI276" s="1"/>
      <c r="TBJ276" s="1"/>
      <c r="TBK276" s="1"/>
      <c r="TBL276" s="1"/>
      <c r="TBM276" s="1"/>
      <c r="TBN276" s="1"/>
      <c r="TBO276" s="1"/>
      <c r="TBP276" s="1"/>
      <c r="TBQ276" s="1"/>
      <c r="TBR276" s="1"/>
      <c r="TBS276" s="1"/>
      <c r="TBT276" s="1"/>
      <c r="TBU276" s="1"/>
      <c r="TBV276" s="1"/>
      <c r="TBW276" s="1"/>
      <c r="TBX276" s="1"/>
      <c r="TBY276" s="1"/>
      <c r="TBZ276" s="1"/>
      <c r="TCA276" s="1"/>
      <c r="TCB276" s="1"/>
      <c r="TCC276" s="1"/>
      <c r="TCD276" s="1"/>
      <c r="TCE276" s="1"/>
      <c r="TCF276" s="1"/>
      <c r="TCG276" s="1"/>
      <c r="TCH276" s="1"/>
      <c r="TCI276" s="1"/>
      <c r="TCJ276" s="1"/>
      <c r="TCK276" s="1"/>
      <c r="TCL276" s="1"/>
      <c r="TCM276" s="1"/>
      <c r="TCN276" s="1"/>
      <c r="TCO276" s="1"/>
      <c r="TCP276" s="1"/>
      <c r="TCQ276" s="1"/>
      <c r="TCR276" s="1"/>
      <c r="TCS276" s="1"/>
      <c r="TCT276" s="1"/>
      <c r="TCU276" s="1"/>
      <c r="TCV276" s="1"/>
      <c r="TCW276" s="1"/>
      <c r="TCX276" s="1"/>
      <c r="TCY276" s="1"/>
      <c r="TCZ276" s="1"/>
      <c r="TDA276" s="1"/>
      <c r="TDB276" s="1"/>
      <c r="TDC276" s="1"/>
      <c r="TDD276" s="1"/>
      <c r="TDE276" s="1"/>
      <c r="TDF276" s="1"/>
      <c r="TDG276" s="1"/>
      <c r="TDH276" s="1"/>
      <c r="TDI276" s="1"/>
      <c r="TDJ276" s="1"/>
      <c r="TDK276" s="1"/>
      <c r="TDL276" s="1"/>
      <c r="TDM276" s="1"/>
      <c r="TDN276" s="1"/>
      <c r="TDO276" s="1"/>
      <c r="TDP276" s="1"/>
      <c r="TDQ276" s="1"/>
      <c r="TDR276" s="1"/>
      <c r="TDS276" s="1"/>
      <c r="TDT276" s="1"/>
      <c r="TDU276" s="1"/>
      <c r="TDV276" s="1"/>
      <c r="TDW276" s="1"/>
      <c r="TDX276" s="1"/>
      <c r="TDY276" s="1"/>
      <c r="TDZ276" s="1"/>
      <c r="TEA276" s="1"/>
      <c r="TEB276" s="1"/>
      <c r="TEC276" s="1"/>
      <c r="TED276" s="1"/>
      <c r="TEE276" s="1"/>
      <c r="TEF276" s="1"/>
      <c r="TEG276" s="1"/>
      <c r="TEH276" s="1"/>
      <c r="TEI276" s="1"/>
      <c r="TEJ276" s="1"/>
      <c r="TEK276" s="1"/>
      <c r="TEL276" s="1"/>
      <c r="TEM276" s="1"/>
      <c r="TEN276" s="1"/>
      <c r="TEO276" s="1"/>
      <c r="TEP276" s="1"/>
      <c r="TEQ276" s="1"/>
      <c r="TER276" s="1"/>
      <c r="TES276" s="1"/>
      <c r="TET276" s="1"/>
      <c r="TEU276" s="1"/>
      <c r="TEV276" s="1"/>
      <c r="TEW276" s="1"/>
      <c r="TEX276" s="1"/>
      <c r="TEY276" s="1"/>
      <c r="TEZ276" s="1"/>
      <c r="TFA276" s="1"/>
      <c r="TFB276" s="1"/>
      <c r="TFC276" s="1"/>
      <c r="TFD276" s="1"/>
      <c r="TFE276" s="1"/>
      <c r="TFF276" s="1"/>
      <c r="TFG276" s="1"/>
      <c r="TFH276" s="1"/>
      <c r="TFI276" s="1"/>
      <c r="TFJ276" s="1"/>
      <c r="TFK276" s="1"/>
      <c r="TFL276" s="1"/>
      <c r="TFM276" s="1"/>
      <c r="TFN276" s="1"/>
      <c r="TFO276" s="1"/>
      <c r="TFP276" s="1"/>
      <c r="TFQ276" s="1"/>
      <c r="TFR276" s="1"/>
      <c r="TFS276" s="1"/>
      <c r="TFT276" s="1"/>
      <c r="TFU276" s="1"/>
      <c r="TFV276" s="1"/>
      <c r="TFW276" s="1"/>
      <c r="TFX276" s="1"/>
      <c r="TFY276" s="1"/>
      <c r="TFZ276" s="1"/>
      <c r="TGA276" s="1"/>
      <c r="TGB276" s="1"/>
      <c r="TGC276" s="1"/>
      <c r="TGD276" s="1"/>
      <c r="TGE276" s="1"/>
      <c r="TGF276" s="1"/>
      <c r="TGG276" s="1"/>
      <c r="TGH276" s="1"/>
      <c r="TGI276" s="1"/>
      <c r="TGJ276" s="1"/>
      <c r="TGK276" s="1"/>
      <c r="TGL276" s="1"/>
      <c r="TGM276" s="1"/>
      <c r="TGN276" s="1"/>
      <c r="TGO276" s="1"/>
      <c r="TGP276" s="1"/>
      <c r="TGQ276" s="1"/>
      <c r="TGR276" s="1"/>
      <c r="TGS276" s="1"/>
      <c r="TGT276" s="1"/>
      <c r="TGU276" s="1"/>
      <c r="TGV276" s="1"/>
      <c r="TGW276" s="1"/>
      <c r="TGX276" s="1"/>
      <c r="TGY276" s="1"/>
      <c r="TGZ276" s="1"/>
      <c r="THA276" s="1"/>
      <c r="THB276" s="1"/>
      <c r="THC276" s="1"/>
      <c r="THD276" s="1"/>
      <c r="THE276" s="1"/>
      <c r="THF276" s="1"/>
      <c r="THG276" s="1"/>
      <c r="THH276" s="1"/>
      <c r="THI276" s="1"/>
      <c r="THJ276" s="1"/>
      <c r="THK276" s="1"/>
      <c r="THL276" s="1"/>
      <c r="THM276" s="1"/>
      <c r="THN276" s="1"/>
      <c r="THO276" s="1"/>
      <c r="THP276" s="1"/>
      <c r="THQ276" s="1"/>
      <c r="THR276" s="1"/>
      <c r="THS276" s="1"/>
      <c r="THT276" s="1"/>
      <c r="THU276" s="1"/>
      <c r="THV276" s="1"/>
      <c r="THW276" s="1"/>
      <c r="THX276" s="1"/>
      <c r="THY276" s="1"/>
      <c r="THZ276" s="1"/>
      <c r="TIA276" s="1"/>
      <c r="TIB276" s="1"/>
      <c r="TIC276" s="1"/>
      <c r="TID276" s="1"/>
      <c r="TIE276" s="1"/>
      <c r="TIF276" s="1"/>
      <c r="TIG276" s="1"/>
      <c r="TIH276" s="1"/>
      <c r="TII276" s="1"/>
      <c r="TIJ276" s="1"/>
      <c r="TIK276" s="1"/>
      <c r="TIL276" s="1"/>
      <c r="TIM276" s="1"/>
      <c r="TIN276" s="1"/>
      <c r="TIO276" s="1"/>
      <c r="TIP276" s="1"/>
      <c r="TIQ276" s="1"/>
      <c r="TIR276" s="1"/>
      <c r="TIS276" s="1"/>
      <c r="TIT276" s="1"/>
      <c r="TIU276" s="1"/>
      <c r="TIV276" s="1"/>
      <c r="TIW276" s="1"/>
      <c r="TIX276" s="1"/>
      <c r="TIY276" s="1"/>
      <c r="TIZ276" s="1"/>
      <c r="TJA276" s="1"/>
      <c r="TJB276" s="1"/>
      <c r="TJC276" s="1"/>
      <c r="TJD276" s="1"/>
      <c r="TJE276" s="1"/>
      <c r="TJF276" s="1"/>
      <c r="TJG276" s="1"/>
      <c r="TJH276" s="1"/>
      <c r="TJI276" s="1"/>
      <c r="TJJ276" s="1"/>
      <c r="TJK276" s="1"/>
      <c r="TJL276" s="1"/>
      <c r="TJM276" s="1"/>
      <c r="TJN276" s="1"/>
      <c r="TJO276" s="1"/>
      <c r="TJP276" s="1"/>
      <c r="TJQ276" s="1"/>
      <c r="TJR276" s="1"/>
      <c r="TJS276" s="1"/>
      <c r="TJT276" s="1"/>
      <c r="TJU276" s="1"/>
      <c r="TJV276" s="1"/>
      <c r="TJW276" s="1"/>
      <c r="TJX276" s="1"/>
      <c r="TJY276" s="1"/>
      <c r="TJZ276" s="1"/>
      <c r="TKA276" s="1"/>
      <c r="TKB276" s="1"/>
      <c r="TKC276" s="1"/>
      <c r="TKD276" s="1"/>
      <c r="TKE276" s="1"/>
      <c r="TKF276" s="1"/>
      <c r="TKG276" s="1"/>
      <c r="TKH276" s="1"/>
      <c r="TKI276" s="1"/>
      <c r="TKJ276" s="1"/>
      <c r="TKK276" s="1"/>
      <c r="TKL276" s="1"/>
      <c r="TKM276" s="1"/>
      <c r="TKN276" s="1"/>
      <c r="TKO276" s="1"/>
      <c r="TKP276" s="1"/>
      <c r="TKQ276" s="1"/>
      <c r="TKR276" s="1"/>
      <c r="TKS276" s="1"/>
      <c r="TKT276" s="1"/>
      <c r="TKU276" s="1"/>
      <c r="TKV276" s="1"/>
      <c r="TKW276" s="1"/>
      <c r="TKX276" s="1"/>
      <c r="TKY276" s="1"/>
      <c r="TKZ276" s="1"/>
      <c r="TLA276" s="1"/>
      <c r="TLB276" s="1"/>
      <c r="TLC276" s="1"/>
      <c r="TLD276" s="1"/>
      <c r="TLE276" s="1"/>
      <c r="TLF276" s="1"/>
      <c r="TLG276" s="1"/>
      <c r="TLH276" s="1"/>
      <c r="TLI276" s="1"/>
      <c r="TLJ276" s="1"/>
      <c r="TLK276" s="1"/>
      <c r="TLL276" s="1"/>
      <c r="TLM276" s="1"/>
      <c r="TLN276" s="1"/>
      <c r="TLO276" s="1"/>
      <c r="TLP276" s="1"/>
      <c r="TLQ276" s="1"/>
      <c r="TLR276" s="1"/>
      <c r="TLS276" s="1"/>
      <c r="TLT276" s="1"/>
      <c r="TLU276" s="1"/>
      <c r="TLV276" s="1"/>
      <c r="TLW276" s="1"/>
      <c r="TLX276" s="1"/>
      <c r="TLY276" s="1"/>
      <c r="TLZ276" s="1"/>
      <c r="TMA276" s="1"/>
      <c r="TMB276" s="1"/>
      <c r="TMC276" s="1"/>
      <c r="TMD276" s="1"/>
      <c r="TME276" s="1"/>
      <c r="TMF276" s="1"/>
      <c r="TMG276" s="1"/>
      <c r="TMH276" s="1"/>
      <c r="TMI276" s="1"/>
      <c r="TMJ276" s="1"/>
      <c r="TMK276" s="1"/>
      <c r="TML276" s="1"/>
      <c r="TMM276" s="1"/>
      <c r="TMN276" s="1"/>
      <c r="TMO276" s="1"/>
      <c r="TMP276" s="1"/>
      <c r="TMQ276" s="1"/>
      <c r="TMR276" s="1"/>
      <c r="TMS276" s="1"/>
      <c r="TMT276" s="1"/>
      <c r="TMU276" s="1"/>
      <c r="TMV276" s="1"/>
      <c r="TMW276" s="1"/>
      <c r="TMX276" s="1"/>
      <c r="TMY276" s="1"/>
      <c r="TMZ276" s="1"/>
      <c r="TNA276" s="1"/>
      <c r="TNB276" s="1"/>
      <c r="TNC276" s="1"/>
      <c r="TND276" s="1"/>
      <c r="TNE276" s="1"/>
      <c r="TNF276" s="1"/>
      <c r="TNG276" s="1"/>
      <c r="TNH276" s="1"/>
      <c r="TNI276" s="1"/>
      <c r="TNJ276" s="1"/>
      <c r="TNK276" s="1"/>
      <c r="TNL276" s="1"/>
      <c r="TNM276" s="1"/>
      <c r="TNN276" s="1"/>
      <c r="TNO276" s="1"/>
      <c r="TNP276" s="1"/>
      <c r="TNQ276" s="1"/>
      <c r="TNR276" s="1"/>
      <c r="TNS276" s="1"/>
      <c r="TNT276" s="1"/>
      <c r="TNU276" s="1"/>
      <c r="TNV276" s="1"/>
      <c r="TNW276" s="1"/>
      <c r="TNX276" s="1"/>
      <c r="TNY276" s="1"/>
      <c r="TNZ276" s="1"/>
      <c r="TOA276" s="1"/>
      <c r="TOB276" s="1"/>
      <c r="TOC276" s="1"/>
      <c r="TOD276" s="1"/>
      <c r="TOE276" s="1"/>
      <c r="TOF276" s="1"/>
      <c r="TOG276" s="1"/>
      <c r="TOH276" s="1"/>
      <c r="TOI276" s="1"/>
      <c r="TOJ276" s="1"/>
      <c r="TOK276" s="1"/>
      <c r="TOL276" s="1"/>
      <c r="TOM276" s="1"/>
      <c r="TON276" s="1"/>
      <c r="TOO276" s="1"/>
      <c r="TOP276" s="1"/>
      <c r="TOQ276" s="1"/>
      <c r="TOR276" s="1"/>
      <c r="TOS276" s="1"/>
      <c r="TOT276" s="1"/>
      <c r="TOU276" s="1"/>
      <c r="TOV276" s="1"/>
      <c r="TOW276" s="1"/>
      <c r="TOX276" s="1"/>
      <c r="TOY276" s="1"/>
      <c r="TOZ276" s="1"/>
      <c r="TPA276" s="1"/>
      <c r="TPB276" s="1"/>
      <c r="TPC276" s="1"/>
      <c r="TPD276" s="1"/>
      <c r="TPE276" s="1"/>
      <c r="TPF276" s="1"/>
      <c r="TPG276" s="1"/>
      <c r="TPH276" s="1"/>
      <c r="TPI276" s="1"/>
      <c r="TPJ276" s="1"/>
      <c r="TPK276" s="1"/>
      <c r="TPL276" s="1"/>
      <c r="TPM276" s="1"/>
      <c r="TPN276" s="1"/>
      <c r="TPO276" s="1"/>
      <c r="TPP276" s="1"/>
      <c r="TPQ276" s="1"/>
      <c r="TPR276" s="1"/>
      <c r="TPS276" s="1"/>
      <c r="TPT276" s="1"/>
      <c r="TPU276" s="1"/>
      <c r="TPV276" s="1"/>
      <c r="TPW276" s="1"/>
      <c r="TPX276" s="1"/>
      <c r="TPY276" s="1"/>
      <c r="TPZ276" s="1"/>
      <c r="TQA276" s="1"/>
      <c r="TQB276" s="1"/>
      <c r="TQC276" s="1"/>
      <c r="TQD276" s="1"/>
      <c r="TQE276" s="1"/>
      <c r="TQF276" s="1"/>
      <c r="TQG276" s="1"/>
      <c r="TQH276" s="1"/>
      <c r="TQI276" s="1"/>
      <c r="TQJ276" s="1"/>
      <c r="TQK276" s="1"/>
      <c r="TQL276" s="1"/>
      <c r="TQM276" s="1"/>
      <c r="TQN276" s="1"/>
      <c r="TQO276" s="1"/>
      <c r="TQP276" s="1"/>
      <c r="TQQ276" s="1"/>
      <c r="TQR276" s="1"/>
      <c r="TQS276" s="1"/>
      <c r="TQT276" s="1"/>
      <c r="TQU276" s="1"/>
      <c r="TQV276" s="1"/>
      <c r="TQW276" s="1"/>
      <c r="TQX276" s="1"/>
      <c r="TQY276" s="1"/>
      <c r="TQZ276" s="1"/>
      <c r="TRA276" s="1"/>
      <c r="TRB276" s="1"/>
      <c r="TRC276" s="1"/>
      <c r="TRD276" s="1"/>
      <c r="TRE276" s="1"/>
      <c r="TRF276" s="1"/>
      <c r="TRG276" s="1"/>
      <c r="TRH276" s="1"/>
      <c r="TRI276" s="1"/>
      <c r="TRJ276" s="1"/>
      <c r="TRK276" s="1"/>
      <c r="TRL276" s="1"/>
      <c r="TRM276" s="1"/>
      <c r="TRN276" s="1"/>
      <c r="TRO276" s="1"/>
      <c r="TRP276" s="1"/>
      <c r="TRQ276" s="1"/>
      <c r="TRR276" s="1"/>
      <c r="TRS276" s="1"/>
      <c r="TRT276" s="1"/>
      <c r="TRU276" s="1"/>
      <c r="TRV276" s="1"/>
      <c r="TRW276" s="1"/>
      <c r="TRX276" s="1"/>
      <c r="TRY276" s="1"/>
      <c r="TRZ276" s="1"/>
      <c r="TSA276" s="1"/>
      <c r="TSB276" s="1"/>
      <c r="TSC276" s="1"/>
      <c r="TSD276" s="1"/>
      <c r="TSE276" s="1"/>
      <c r="TSF276" s="1"/>
      <c r="TSG276" s="1"/>
      <c r="TSH276" s="1"/>
      <c r="TSI276" s="1"/>
      <c r="TSJ276" s="1"/>
      <c r="TSK276" s="1"/>
      <c r="TSL276" s="1"/>
      <c r="TSM276" s="1"/>
      <c r="TSN276" s="1"/>
      <c r="TSO276" s="1"/>
      <c r="TSP276" s="1"/>
      <c r="TSQ276" s="1"/>
      <c r="TSR276" s="1"/>
      <c r="TSS276" s="1"/>
      <c r="TST276" s="1"/>
      <c r="TSU276" s="1"/>
      <c r="TSV276" s="1"/>
      <c r="TSW276" s="1"/>
      <c r="TSX276" s="1"/>
      <c r="TSY276" s="1"/>
      <c r="TSZ276" s="1"/>
      <c r="TTA276" s="1"/>
      <c r="TTB276" s="1"/>
      <c r="TTC276" s="1"/>
      <c r="TTD276" s="1"/>
      <c r="TTE276" s="1"/>
      <c r="TTF276" s="1"/>
      <c r="TTG276" s="1"/>
      <c r="TTH276" s="1"/>
      <c r="TTI276" s="1"/>
      <c r="TTJ276" s="1"/>
      <c r="TTK276" s="1"/>
      <c r="TTL276" s="1"/>
      <c r="TTM276" s="1"/>
      <c r="TTN276" s="1"/>
      <c r="TTO276" s="1"/>
      <c r="TTP276" s="1"/>
      <c r="TTQ276" s="1"/>
      <c r="TTR276" s="1"/>
      <c r="TTS276" s="1"/>
      <c r="TTT276" s="1"/>
      <c r="TTU276" s="1"/>
      <c r="TTV276" s="1"/>
      <c r="TTW276" s="1"/>
      <c r="TTX276" s="1"/>
      <c r="TTY276" s="1"/>
      <c r="TTZ276" s="1"/>
      <c r="TUA276" s="1"/>
      <c r="TUB276" s="1"/>
      <c r="TUC276" s="1"/>
      <c r="TUD276" s="1"/>
      <c r="TUE276" s="1"/>
      <c r="TUF276" s="1"/>
      <c r="TUG276" s="1"/>
      <c r="TUH276" s="1"/>
      <c r="TUI276" s="1"/>
      <c r="TUJ276" s="1"/>
      <c r="TUK276" s="1"/>
      <c r="TUL276" s="1"/>
      <c r="TUM276" s="1"/>
      <c r="TUN276" s="1"/>
      <c r="TUO276" s="1"/>
      <c r="TUP276" s="1"/>
      <c r="TUQ276" s="1"/>
      <c r="TUR276" s="1"/>
      <c r="TUS276" s="1"/>
      <c r="TUT276" s="1"/>
      <c r="TUU276" s="1"/>
      <c r="TUV276" s="1"/>
      <c r="TUW276" s="1"/>
      <c r="TUX276" s="1"/>
      <c r="TUY276" s="1"/>
      <c r="TUZ276" s="1"/>
      <c r="TVA276" s="1"/>
      <c r="TVB276" s="1"/>
      <c r="TVC276" s="1"/>
      <c r="TVD276" s="1"/>
      <c r="TVE276" s="1"/>
      <c r="TVF276" s="1"/>
      <c r="TVG276" s="1"/>
      <c r="TVH276" s="1"/>
      <c r="TVI276" s="1"/>
      <c r="TVJ276" s="1"/>
      <c r="TVK276" s="1"/>
      <c r="TVL276" s="1"/>
      <c r="TVM276" s="1"/>
      <c r="TVN276" s="1"/>
      <c r="TVO276" s="1"/>
      <c r="TVP276" s="1"/>
      <c r="TVQ276" s="1"/>
      <c r="TVR276" s="1"/>
      <c r="TVS276" s="1"/>
      <c r="TVT276" s="1"/>
      <c r="TVU276" s="1"/>
      <c r="TVV276" s="1"/>
      <c r="TVW276" s="1"/>
      <c r="TVX276" s="1"/>
      <c r="TVY276" s="1"/>
      <c r="TVZ276" s="1"/>
      <c r="TWA276" s="1"/>
      <c r="TWB276" s="1"/>
      <c r="TWC276" s="1"/>
      <c r="TWD276" s="1"/>
      <c r="TWE276" s="1"/>
      <c r="TWF276" s="1"/>
      <c r="TWG276" s="1"/>
      <c r="TWH276" s="1"/>
      <c r="TWI276" s="1"/>
      <c r="TWJ276" s="1"/>
      <c r="TWK276" s="1"/>
      <c r="TWL276" s="1"/>
      <c r="TWM276" s="1"/>
      <c r="TWN276" s="1"/>
      <c r="TWO276" s="1"/>
      <c r="TWP276" s="1"/>
      <c r="TWQ276" s="1"/>
      <c r="TWR276" s="1"/>
      <c r="TWS276" s="1"/>
      <c r="TWT276" s="1"/>
      <c r="TWU276" s="1"/>
      <c r="TWV276" s="1"/>
      <c r="TWW276" s="1"/>
      <c r="TWX276" s="1"/>
      <c r="TWY276" s="1"/>
      <c r="TWZ276" s="1"/>
      <c r="TXA276" s="1"/>
      <c r="TXB276" s="1"/>
      <c r="TXC276" s="1"/>
      <c r="TXD276" s="1"/>
      <c r="TXE276" s="1"/>
      <c r="TXF276" s="1"/>
      <c r="TXG276" s="1"/>
      <c r="TXH276" s="1"/>
      <c r="TXI276" s="1"/>
      <c r="TXJ276" s="1"/>
      <c r="TXK276" s="1"/>
      <c r="TXL276" s="1"/>
      <c r="TXM276" s="1"/>
      <c r="TXN276" s="1"/>
      <c r="TXO276" s="1"/>
      <c r="TXP276" s="1"/>
      <c r="TXQ276" s="1"/>
      <c r="TXR276" s="1"/>
      <c r="TXS276" s="1"/>
      <c r="TXT276" s="1"/>
      <c r="TXU276" s="1"/>
      <c r="TXV276" s="1"/>
      <c r="TXW276" s="1"/>
      <c r="TXX276" s="1"/>
      <c r="TXY276" s="1"/>
      <c r="TXZ276" s="1"/>
      <c r="TYA276" s="1"/>
      <c r="TYB276" s="1"/>
      <c r="TYC276" s="1"/>
      <c r="TYD276" s="1"/>
      <c r="TYE276" s="1"/>
      <c r="TYF276" s="1"/>
      <c r="TYG276" s="1"/>
      <c r="TYH276" s="1"/>
      <c r="TYI276" s="1"/>
      <c r="TYJ276" s="1"/>
      <c r="TYK276" s="1"/>
      <c r="TYL276" s="1"/>
      <c r="TYM276" s="1"/>
      <c r="TYN276" s="1"/>
      <c r="TYO276" s="1"/>
      <c r="TYP276" s="1"/>
      <c r="TYQ276" s="1"/>
      <c r="TYR276" s="1"/>
      <c r="TYS276" s="1"/>
      <c r="TYT276" s="1"/>
      <c r="TYU276" s="1"/>
      <c r="TYV276" s="1"/>
      <c r="TYW276" s="1"/>
      <c r="TYX276" s="1"/>
      <c r="TYY276" s="1"/>
      <c r="TYZ276" s="1"/>
      <c r="TZA276" s="1"/>
      <c r="TZB276" s="1"/>
      <c r="TZC276" s="1"/>
      <c r="TZD276" s="1"/>
      <c r="TZE276" s="1"/>
      <c r="TZF276" s="1"/>
      <c r="TZG276" s="1"/>
      <c r="TZH276" s="1"/>
      <c r="TZI276" s="1"/>
      <c r="TZJ276" s="1"/>
      <c r="TZK276" s="1"/>
      <c r="TZL276" s="1"/>
      <c r="TZM276" s="1"/>
      <c r="TZN276" s="1"/>
      <c r="TZO276" s="1"/>
      <c r="TZP276" s="1"/>
      <c r="TZQ276" s="1"/>
      <c r="TZR276" s="1"/>
      <c r="TZS276" s="1"/>
      <c r="TZT276" s="1"/>
      <c r="TZU276" s="1"/>
      <c r="TZV276" s="1"/>
      <c r="TZW276" s="1"/>
      <c r="TZX276" s="1"/>
      <c r="TZY276" s="1"/>
      <c r="TZZ276" s="1"/>
      <c r="UAA276" s="1"/>
      <c r="UAB276" s="1"/>
      <c r="UAC276" s="1"/>
      <c r="UAD276" s="1"/>
      <c r="UAE276" s="1"/>
      <c r="UAF276" s="1"/>
      <c r="UAG276" s="1"/>
      <c r="UAH276" s="1"/>
      <c r="UAI276" s="1"/>
      <c r="UAJ276" s="1"/>
      <c r="UAK276" s="1"/>
      <c r="UAL276" s="1"/>
      <c r="UAM276" s="1"/>
      <c r="UAN276" s="1"/>
      <c r="UAO276" s="1"/>
      <c r="UAP276" s="1"/>
      <c r="UAQ276" s="1"/>
      <c r="UAR276" s="1"/>
      <c r="UAS276" s="1"/>
      <c r="UAT276" s="1"/>
      <c r="UAU276" s="1"/>
      <c r="UAV276" s="1"/>
      <c r="UAW276" s="1"/>
      <c r="UAX276" s="1"/>
      <c r="UAY276" s="1"/>
      <c r="UAZ276" s="1"/>
      <c r="UBA276" s="1"/>
      <c r="UBB276" s="1"/>
      <c r="UBC276" s="1"/>
      <c r="UBD276" s="1"/>
      <c r="UBE276" s="1"/>
      <c r="UBF276" s="1"/>
      <c r="UBG276" s="1"/>
      <c r="UBH276" s="1"/>
      <c r="UBI276" s="1"/>
      <c r="UBJ276" s="1"/>
      <c r="UBK276" s="1"/>
      <c r="UBL276" s="1"/>
      <c r="UBM276" s="1"/>
      <c r="UBN276" s="1"/>
      <c r="UBO276" s="1"/>
      <c r="UBP276" s="1"/>
      <c r="UBQ276" s="1"/>
      <c r="UBR276" s="1"/>
      <c r="UBS276" s="1"/>
      <c r="UBT276" s="1"/>
      <c r="UBU276" s="1"/>
      <c r="UBV276" s="1"/>
      <c r="UBW276" s="1"/>
      <c r="UBX276" s="1"/>
      <c r="UBY276" s="1"/>
      <c r="UBZ276" s="1"/>
      <c r="UCA276" s="1"/>
      <c r="UCB276" s="1"/>
      <c r="UCC276" s="1"/>
      <c r="UCD276" s="1"/>
      <c r="UCE276" s="1"/>
      <c r="UCF276" s="1"/>
      <c r="UCG276" s="1"/>
      <c r="UCH276" s="1"/>
      <c r="UCI276" s="1"/>
      <c r="UCJ276" s="1"/>
      <c r="UCK276" s="1"/>
      <c r="UCL276" s="1"/>
      <c r="UCM276" s="1"/>
      <c r="UCN276" s="1"/>
      <c r="UCO276" s="1"/>
      <c r="UCP276" s="1"/>
      <c r="UCQ276" s="1"/>
      <c r="UCR276" s="1"/>
      <c r="UCS276" s="1"/>
      <c r="UCT276" s="1"/>
      <c r="UCU276" s="1"/>
      <c r="UCV276" s="1"/>
      <c r="UCW276" s="1"/>
      <c r="UCX276" s="1"/>
      <c r="UCY276" s="1"/>
      <c r="UCZ276" s="1"/>
      <c r="UDA276" s="1"/>
      <c r="UDB276" s="1"/>
      <c r="UDC276" s="1"/>
      <c r="UDD276" s="1"/>
      <c r="UDE276" s="1"/>
      <c r="UDF276" s="1"/>
      <c r="UDG276" s="1"/>
      <c r="UDH276" s="1"/>
      <c r="UDI276" s="1"/>
      <c r="UDJ276" s="1"/>
      <c r="UDK276" s="1"/>
      <c r="UDL276" s="1"/>
      <c r="UDM276" s="1"/>
      <c r="UDN276" s="1"/>
      <c r="UDO276" s="1"/>
      <c r="UDP276" s="1"/>
      <c r="UDQ276" s="1"/>
      <c r="UDR276" s="1"/>
      <c r="UDS276" s="1"/>
      <c r="UDT276" s="1"/>
      <c r="UDU276" s="1"/>
      <c r="UDV276" s="1"/>
      <c r="UDW276" s="1"/>
      <c r="UDX276" s="1"/>
      <c r="UDY276" s="1"/>
      <c r="UDZ276" s="1"/>
      <c r="UEA276" s="1"/>
      <c r="UEB276" s="1"/>
      <c r="UEC276" s="1"/>
      <c r="UED276" s="1"/>
      <c r="UEE276" s="1"/>
      <c r="UEF276" s="1"/>
      <c r="UEG276" s="1"/>
      <c r="UEH276" s="1"/>
      <c r="UEI276" s="1"/>
      <c r="UEJ276" s="1"/>
      <c r="UEK276" s="1"/>
      <c r="UEL276" s="1"/>
      <c r="UEM276" s="1"/>
      <c r="UEN276" s="1"/>
      <c r="UEO276" s="1"/>
      <c r="UEP276" s="1"/>
      <c r="UEQ276" s="1"/>
      <c r="UER276" s="1"/>
      <c r="UES276" s="1"/>
      <c r="UET276" s="1"/>
      <c r="UEU276" s="1"/>
      <c r="UEV276" s="1"/>
      <c r="UEW276" s="1"/>
      <c r="UEX276" s="1"/>
      <c r="UEY276" s="1"/>
      <c r="UEZ276" s="1"/>
      <c r="UFA276" s="1"/>
      <c r="UFB276" s="1"/>
      <c r="UFC276" s="1"/>
      <c r="UFD276" s="1"/>
      <c r="UFE276" s="1"/>
      <c r="UFF276" s="1"/>
      <c r="UFG276" s="1"/>
      <c r="UFH276" s="1"/>
      <c r="UFI276" s="1"/>
      <c r="UFJ276" s="1"/>
      <c r="UFK276" s="1"/>
      <c r="UFL276" s="1"/>
      <c r="UFM276" s="1"/>
      <c r="UFN276" s="1"/>
      <c r="UFO276" s="1"/>
      <c r="UFP276" s="1"/>
      <c r="UFQ276" s="1"/>
      <c r="UFR276" s="1"/>
      <c r="UFS276" s="1"/>
      <c r="UFT276" s="1"/>
      <c r="UFU276" s="1"/>
      <c r="UFV276" s="1"/>
      <c r="UFW276" s="1"/>
      <c r="UFX276" s="1"/>
      <c r="UFY276" s="1"/>
      <c r="UFZ276" s="1"/>
      <c r="UGA276" s="1"/>
      <c r="UGB276" s="1"/>
      <c r="UGC276" s="1"/>
      <c r="UGD276" s="1"/>
      <c r="UGE276" s="1"/>
      <c r="UGF276" s="1"/>
      <c r="UGG276" s="1"/>
      <c r="UGH276" s="1"/>
      <c r="UGI276" s="1"/>
      <c r="UGJ276" s="1"/>
      <c r="UGK276" s="1"/>
      <c r="UGL276" s="1"/>
      <c r="UGM276" s="1"/>
      <c r="UGN276" s="1"/>
      <c r="UGO276" s="1"/>
      <c r="UGP276" s="1"/>
      <c r="UGQ276" s="1"/>
      <c r="UGR276" s="1"/>
      <c r="UGS276" s="1"/>
      <c r="UGT276" s="1"/>
      <c r="UGU276" s="1"/>
      <c r="UGV276" s="1"/>
      <c r="UGW276" s="1"/>
      <c r="UGX276" s="1"/>
      <c r="UGY276" s="1"/>
      <c r="UGZ276" s="1"/>
      <c r="UHA276" s="1"/>
      <c r="UHB276" s="1"/>
      <c r="UHC276" s="1"/>
      <c r="UHD276" s="1"/>
      <c r="UHE276" s="1"/>
      <c r="UHF276" s="1"/>
      <c r="UHG276" s="1"/>
      <c r="UHH276" s="1"/>
      <c r="UHI276" s="1"/>
      <c r="UHJ276" s="1"/>
      <c r="UHK276" s="1"/>
      <c r="UHL276" s="1"/>
      <c r="UHM276" s="1"/>
      <c r="UHN276" s="1"/>
      <c r="UHO276" s="1"/>
      <c r="UHP276" s="1"/>
      <c r="UHQ276" s="1"/>
      <c r="UHR276" s="1"/>
      <c r="UHS276" s="1"/>
      <c r="UHT276" s="1"/>
      <c r="UHU276" s="1"/>
      <c r="UHV276" s="1"/>
      <c r="UHW276" s="1"/>
      <c r="UHX276" s="1"/>
      <c r="UHY276" s="1"/>
      <c r="UHZ276" s="1"/>
      <c r="UIA276" s="1"/>
      <c r="UIB276" s="1"/>
      <c r="UIC276" s="1"/>
      <c r="UID276" s="1"/>
      <c r="UIE276" s="1"/>
      <c r="UIF276" s="1"/>
      <c r="UIG276" s="1"/>
      <c r="UIH276" s="1"/>
      <c r="UII276" s="1"/>
      <c r="UIJ276" s="1"/>
      <c r="UIK276" s="1"/>
      <c r="UIL276" s="1"/>
      <c r="UIM276" s="1"/>
      <c r="UIN276" s="1"/>
      <c r="UIO276" s="1"/>
      <c r="UIP276" s="1"/>
      <c r="UIQ276" s="1"/>
      <c r="UIR276" s="1"/>
      <c r="UIS276" s="1"/>
      <c r="UIT276" s="1"/>
      <c r="UIU276" s="1"/>
      <c r="UIV276" s="1"/>
      <c r="UIW276" s="1"/>
      <c r="UIX276" s="1"/>
      <c r="UIY276" s="1"/>
      <c r="UIZ276" s="1"/>
      <c r="UJA276" s="1"/>
      <c r="UJB276" s="1"/>
      <c r="UJC276" s="1"/>
      <c r="UJD276" s="1"/>
      <c r="UJE276" s="1"/>
      <c r="UJF276" s="1"/>
      <c r="UJG276" s="1"/>
      <c r="UJH276" s="1"/>
      <c r="UJI276" s="1"/>
      <c r="UJJ276" s="1"/>
      <c r="UJK276" s="1"/>
      <c r="UJL276" s="1"/>
      <c r="UJM276" s="1"/>
      <c r="UJN276" s="1"/>
      <c r="UJO276" s="1"/>
      <c r="UJP276" s="1"/>
      <c r="UJQ276" s="1"/>
      <c r="UJR276" s="1"/>
      <c r="UJS276" s="1"/>
      <c r="UJT276" s="1"/>
      <c r="UJU276" s="1"/>
      <c r="UJV276" s="1"/>
      <c r="UJW276" s="1"/>
      <c r="UJX276" s="1"/>
      <c r="UJY276" s="1"/>
      <c r="UJZ276" s="1"/>
      <c r="UKA276" s="1"/>
      <c r="UKB276" s="1"/>
      <c r="UKC276" s="1"/>
      <c r="UKD276" s="1"/>
      <c r="UKE276" s="1"/>
      <c r="UKF276" s="1"/>
      <c r="UKG276" s="1"/>
      <c r="UKH276" s="1"/>
      <c r="UKI276" s="1"/>
      <c r="UKJ276" s="1"/>
      <c r="UKK276" s="1"/>
      <c r="UKL276" s="1"/>
      <c r="UKM276" s="1"/>
      <c r="UKN276" s="1"/>
      <c r="UKO276" s="1"/>
      <c r="UKP276" s="1"/>
      <c r="UKQ276" s="1"/>
      <c r="UKR276" s="1"/>
      <c r="UKS276" s="1"/>
      <c r="UKT276" s="1"/>
      <c r="UKU276" s="1"/>
      <c r="UKV276" s="1"/>
      <c r="UKW276" s="1"/>
      <c r="UKX276" s="1"/>
      <c r="UKY276" s="1"/>
      <c r="UKZ276" s="1"/>
      <c r="ULA276" s="1"/>
      <c r="ULB276" s="1"/>
      <c r="ULC276" s="1"/>
      <c r="ULD276" s="1"/>
      <c r="ULE276" s="1"/>
      <c r="ULF276" s="1"/>
      <c r="ULG276" s="1"/>
      <c r="ULH276" s="1"/>
      <c r="ULI276" s="1"/>
      <c r="ULJ276" s="1"/>
      <c r="ULK276" s="1"/>
      <c r="ULL276" s="1"/>
      <c r="ULM276" s="1"/>
      <c r="ULN276" s="1"/>
      <c r="ULO276" s="1"/>
      <c r="ULP276" s="1"/>
      <c r="ULQ276" s="1"/>
      <c r="ULR276" s="1"/>
      <c r="ULS276" s="1"/>
      <c r="ULT276" s="1"/>
      <c r="ULU276" s="1"/>
      <c r="ULV276" s="1"/>
      <c r="ULW276" s="1"/>
      <c r="ULX276" s="1"/>
      <c r="ULY276" s="1"/>
      <c r="ULZ276" s="1"/>
      <c r="UMA276" s="1"/>
      <c r="UMB276" s="1"/>
      <c r="UMC276" s="1"/>
      <c r="UMD276" s="1"/>
      <c r="UME276" s="1"/>
      <c r="UMF276" s="1"/>
      <c r="UMG276" s="1"/>
      <c r="UMH276" s="1"/>
      <c r="UMI276" s="1"/>
      <c r="UMJ276" s="1"/>
      <c r="UMK276" s="1"/>
      <c r="UML276" s="1"/>
      <c r="UMM276" s="1"/>
      <c r="UMN276" s="1"/>
      <c r="UMO276" s="1"/>
      <c r="UMP276" s="1"/>
      <c r="UMQ276" s="1"/>
      <c r="UMR276" s="1"/>
      <c r="UMS276" s="1"/>
      <c r="UMT276" s="1"/>
      <c r="UMU276" s="1"/>
      <c r="UMV276" s="1"/>
      <c r="UMW276" s="1"/>
      <c r="UMX276" s="1"/>
      <c r="UMY276" s="1"/>
      <c r="UMZ276" s="1"/>
      <c r="UNA276" s="1"/>
      <c r="UNB276" s="1"/>
      <c r="UNC276" s="1"/>
      <c r="UND276" s="1"/>
      <c r="UNE276" s="1"/>
      <c r="UNF276" s="1"/>
      <c r="UNG276" s="1"/>
      <c r="UNH276" s="1"/>
      <c r="UNI276" s="1"/>
      <c r="UNJ276" s="1"/>
      <c r="UNK276" s="1"/>
      <c r="UNL276" s="1"/>
      <c r="UNM276" s="1"/>
      <c r="UNN276" s="1"/>
      <c r="UNO276" s="1"/>
      <c r="UNP276" s="1"/>
      <c r="UNQ276" s="1"/>
      <c r="UNR276" s="1"/>
      <c r="UNS276" s="1"/>
      <c r="UNT276" s="1"/>
      <c r="UNU276" s="1"/>
      <c r="UNV276" s="1"/>
      <c r="UNW276" s="1"/>
      <c r="UNX276" s="1"/>
      <c r="UNY276" s="1"/>
      <c r="UNZ276" s="1"/>
      <c r="UOA276" s="1"/>
      <c r="UOB276" s="1"/>
      <c r="UOC276" s="1"/>
      <c r="UOD276" s="1"/>
      <c r="UOE276" s="1"/>
      <c r="UOF276" s="1"/>
      <c r="UOG276" s="1"/>
      <c r="UOH276" s="1"/>
      <c r="UOI276" s="1"/>
      <c r="UOJ276" s="1"/>
      <c r="UOK276" s="1"/>
      <c r="UOL276" s="1"/>
      <c r="UOM276" s="1"/>
      <c r="UON276" s="1"/>
      <c r="UOO276" s="1"/>
      <c r="UOP276" s="1"/>
      <c r="UOQ276" s="1"/>
      <c r="UOR276" s="1"/>
      <c r="UOS276" s="1"/>
      <c r="UOT276" s="1"/>
      <c r="UOU276" s="1"/>
      <c r="UOV276" s="1"/>
      <c r="UOW276" s="1"/>
      <c r="UOX276" s="1"/>
      <c r="UOY276" s="1"/>
      <c r="UOZ276" s="1"/>
      <c r="UPA276" s="1"/>
      <c r="UPB276" s="1"/>
      <c r="UPC276" s="1"/>
      <c r="UPD276" s="1"/>
      <c r="UPE276" s="1"/>
      <c r="UPF276" s="1"/>
      <c r="UPG276" s="1"/>
      <c r="UPH276" s="1"/>
      <c r="UPI276" s="1"/>
      <c r="UPJ276" s="1"/>
      <c r="UPK276" s="1"/>
      <c r="UPL276" s="1"/>
      <c r="UPM276" s="1"/>
      <c r="UPN276" s="1"/>
      <c r="UPO276" s="1"/>
      <c r="UPP276" s="1"/>
      <c r="UPQ276" s="1"/>
      <c r="UPR276" s="1"/>
      <c r="UPS276" s="1"/>
      <c r="UPT276" s="1"/>
      <c r="UPU276" s="1"/>
      <c r="UPV276" s="1"/>
      <c r="UPW276" s="1"/>
      <c r="UPX276" s="1"/>
      <c r="UPY276" s="1"/>
      <c r="UPZ276" s="1"/>
      <c r="UQA276" s="1"/>
      <c r="UQB276" s="1"/>
      <c r="UQC276" s="1"/>
      <c r="UQD276" s="1"/>
      <c r="UQE276" s="1"/>
      <c r="UQF276" s="1"/>
      <c r="UQG276" s="1"/>
      <c r="UQH276" s="1"/>
      <c r="UQI276" s="1"/>
      <c r="UQJ276" s="1"/>
      <c r="UQK276" s="1"/>
      <c r="UQL276" s="1"/>
      <c r="UQM276" s="1"/>
      <c r="UQN276" s="1"/>
      <c r="UQO276" s="1"/>
      <c r="UQP276" s="1"/>
      <c r="UQQ276" s="1"/>
      <c r="UQR276" s="1"/>
      <c r="UQS276" s="1"/>
      <c r="UQT276" s="1"/>
      <c r="UQU276" s="1"/>
      <c r="UQV276" s="1"/>
      <c r="UQW276" s="1"/>
      <c r="UQX276" s="1"/>
      <c r="UQY276" s="1"/>
      <c r="UQZ276" s="1"/>
      <c r="URA276" s="1"/>
      <c r="URB276" s="1"/>
      <c r="URC276" s="1"/>
      <c r="URD276" s="1"/>
      <c r="URE276" s="1"/>
      <c r="URF276" s="1"/>
      <c r="URG276" s="1"/>
      <c r="URH276" s="1"/>
      <c r="URI276" s="1"/>
      <c r="URJ276" s="1"/>
      <c r="URK276" s="1"/>
      <c r="URL276" s="1"/>
      <c r="URM276" s="1"/>
      <c r="URN276" s="1"/>
      <c r="URO276" s="1"/>
      <c r="URP276" s="1"/>
      <c r="URQ276" s="1"/>
      <c r="URR276" s="1"/>
      <c r="URS276" s="1"/>
      <c r="URT276" s="1"/>
      <c r="URU276" s="1"/>
      <c r="URV276" s="1"/>
      <c r="URW276" s="1"/>
      <c r="URX276" s="1"/>
      <c r="URY276" s="1"/>
      <c r="URZ276" s="1"/>
      <c r="USA276" s="1"/>
      <c r="USB276" s="1"/>
      <c r="USC276" s="1"/>
      <c r="USD276" s="1"/>
      <c r="USE276" s="1"/>
      <c r="USF276" s="1"/>
      <c r="USG276" s="1"/>
      <c r="USH276" s="1"/>
      <c r="USI276" s="1"/>
      <c r="USJ276" s="1"/>
      <c r="USK276" s="1"/>
      <c r="USL276" s="1"/>
      <c r="USM276" s="1"/>
      <c r="USN276" s="1"/>
      <c r="USO276" s="1"/>
      <c r="USP276" s="1"/>
      <c r="USQ276" s="1"/>
      <c r="USR276" s="1"/>
      <c r="USS276" s="1"/>
      <c r="UST276" s="1"/>
      <c r="USU276" s="1"/>
      <c r="USV276" s="1"/>
      <c r="USW276" s="1"/>
      <c r="USX276" s="1"/>
      <c r="USY276" s="1"/>
      <c r="USZ276" s="1"/>
      <c r="UTA276" s="1"/>
      <c r="UTB276" s="1"/>
      <c r="UTC276" s="1"/>
      <c r="UTD276" s="1"/>
      <c r="UTE276" s="1"/>
      <c r="UTF276" s="1"/>
      <c r="UTG276" s="1"/>
      <c r="UTH276" s="1"/>
      <c r="UTI276" s="1"/>
      <c r="UTJ276" s="1"/>
      <c r="UTK276" s="1"/>
      <c r="UTL276" s="1"/>
      <c r="UTM276" s="1"/>
      <c r="UTN276" s="1"/>
      <c r="UTO276" s="1"/>
      <c r="UTP276" s="1"/>
      <c r="UTQ276" s="1"/>
      <c r="UTR276" s="1"/>
      <c r="UTS276" s="1"/>
      <c r="UTT276" s="1"/>
      <c r="UTU276" s="1"/>
      <c r="UTV276" s="1"/>
      <c r="UTW276" s="1"/>
      <c r="UTX276" s="1"/>
      <c r="UTY276" s="1"/>
      <c r="UTZ276" s="1"/>
      <c r="UUA276" s="1"/>
      <c r="UUB276" s="1"/>
      <c r="UUC276" s="1"/>
      <c r="UUD276" s="1"/>
      <c r="UUE276" s="1"/>
      <c r="UUF276" s="1"/>
      <c r="UUG276" s="1"/>
      <c r="UUH276" s="1"/>
      <c r="UUI276" s="1"/>
      <c r="UUJ276" s="1"/>
      <c r="UUK276" s="1"/>
      <c r="UUL276" s="1"/>
      <c r="UUM276" s="1"/>
      <c r="UUN276" s="1"/>
      <c r="UUO276" s="1"/>
      <c r="UUP276" s="1"/>
      <c r="UUQ276" s="1"/>
      <c r="UUR276" s="1"/>
      <c r="UUS276" s="1"/>
      <c r="UUT276" s="1"/>
      <c r="UUU276" s="1"/>
      <c r="UUV276" s="1"/>
      <c r="UUW276" s="1"/>
      <c r="UUX276" s="1"/>
      <c r="UUY276" s="1"/>
      <c r="UUZ276" s="1"/>
      <c r="UVA276" s="1"/>
      <c r="UVB276" s="1"/>
      <c r="UVC276" s="1"/>
      <c r="UVD276" s="1"/>
      <c r="UVE276" s="1"/>
      <c r="UVF276" s="1"/>
      <c r="UVG276" s="1"/>
      <c r="UVH276" s="1"/>
      <c r="UVI276" s="1"/>
      <c r="UVJ276" s="1"/>
      <c r="UVK276" s="1"/>
      <c r="UVL276" s="1"/>
      <c r="UVM276" s="1"/>
      <c r="UVN276" s="1"/>
      <c r="UVO276" s="1"/>
      <c r="UVP276" s="1"/>
      <c r="UVQ276" s="1"/>
      <c r="UVR276" s="1"/>
      <c r="UVS276" s="1"/>
      <c r="UVT276" s="1"/>
      <c r="UVU276" s="1"/>
      <c r="UVV276" s="1"/>
      <c r="UVW276" s="1"/>
      <c r="UVX276" s="1"/>
      <c r="UVY276" s="1"/>
      <c r="UVZ276" s="1"/>
      <c r="UWA276" s="1"/>
      <c r="UWB276" s="1"/>
      <c r="UWC276" s="1"/>
      <c r="UWD276" s="1"/>
      <c r="UWE276" s="1"/>
      <c r="UWF276" s="1"/>
      <c r="UWG276" s="1"/>
      <c r="UWH276" s="1"/>
      <c r="UWI276" s="1"/>
      <c r="UWJ276" s="1"/>
      <c r="UWK276" s="1"/>
      <c r="UWL276" s="1"/>
      <c r="UWM276" s="1"/>
      <c r="UWN276" s="1"/>
      <c r="UWO276" s="1"/>
      <c r="UWP276" s="1"/>
      <c r="UWQ276" s="1"/>
      <c r="UWR276" s="1"/>
      <c r="UWS276" s="1"/>
      <c r="UWT276" s="1"/>
      <c r="UWU276" s="1"/>
      <c r="UWV276" s="1"/>
      <c r="UWW276" s="1"/>
      <c r="UWX276" s="1"/>
      <c r="UWY276" s="1"/>
      <c r="UWZ276" s="1"/>
      <c r="UXA276" s="1"/>
      <c r="UXB276" s="1"/>
      <c r="UXC276" s="1"/>
      <c r="UXD276" s="1"/>
      <c r="UXE276" s="1"/>
      <c r="UXF276" s="1"/>
      <c r="UXG276" s="1"/>
      <c r="UXH276" s="1"/>
      <c r="UXI276" s="1"/>
      <c r="UXJ276" s="1"/>
      <c r="UXK276" s="1"/>
      <c r="UXL276" s="1"/>
      <c r="UXM276" s="1"/>
      <c r="UXN276" s="1"/>
      <c r="UXO276" s="1"/>
      <c r="UXP276" s="1"/>
      <c r="UXQ276" s="1"/>
      <c r="UXR276" s="1"/>
      <c r="UXS276" s="1"/>
      <c r="UXT276" s="1"/>
      <c r="UXU276" s="1"/>
      <c r="UXV276" s="1"/>
      <c r="UXW276" s="1"/>
      <c r="UXX276" s="1"/>
      <c r="UXY276" s="1"/>
      <c r="UXZ276" s="1"/>
      <c r="UYA276" s="1"/>
      <c r="UYB276" s="1"/>
      <c r="UYC276" s="1"/>
      <c r="UYD276" s="1"/>
      <c r="UYE276" s="1"/>
      <c r="UYF276" s="1"/>
      <c r="UYG276" s="1"/>
      <c r="UYH276" s="1"/>
      <c r="UYI276" s="1"/>
      <c r="UYJ276" s="1"/>
      <c r="UYK276" s="1"/>
      <c r="UYL276" s="1"/>
      <c r="UYM276" s="1"/>
      <c r="UYN276" s="1"/>
      <c r="UYO276" s="1"/>
      <c r="UYP276" s="1"/>
      <c r="UYQ276" s="1"/>
      <c r="UYR276" s="1"/>
      <c r="UYS276" s="1"/>
      <c r="UYT276" s="1"/>
      <c r="UYU276" s="1"/>
      <c r="UYV276" s="1"/>
      <c r="UYW276" s="1"/>
      <c r="UYX276" s="1"/>
      <c r="UYY276" s="1"/>
      <c r="UYZ276" s="1"/>
      <c r="UZA276" s="1"/>
      <c r="UZB276" s="1"/>
      <c r="UZC276" s="1"/>
      <c r="UZD276" s="1"/>
      <c r="UZE276" s="1"/>
      <c r="UZF276" s="1"/>
      <c r="UZG276" s="1"/>
      <c r="UZH276" s="1"/>
      <c r="UZI276" s="1"/>
      <c r="UZJ276" s="1"/>
      <c r="UZK276" s="1"/>
      <c r="UZL276" s="1"/>
      <c r="UZM276" s="1"/>
      <c r="UZN276" s="1"/>
      <c r="UZO276" s="1"/>
      <c r="UZP276" s="1"/>
      <c r="UZQ276" s="1"/>
      <c r="UZR276" s="1"/>
      <c r="UZS276" s="1"/>
      <c r="UZT276" s="1"/>
      <c r="UZU276" s="1"/>
      <c r="UZV276" s="1"/>
      <c r="UZW276" s="1"/>
      <c r="UZX276" s="1"/>
      <c r="UZY276" s="1"/>
      <c r="UZZ276" s="1"/>
      <c r="VAA276" s="1"/>
      <c r="VAB276" s="1"/>
      <c r="VAC276" s="1"/>
      <c r="VAD276" s="1"/>
      <c r="VAE276" s="1"/>
      <c r="VAF276" s="1"/>
      <c r="VAG276" s="1"/>
      <c r="VAH276" s="1"/>
      <c r="VAI276" s="1"/>
      <c r="VAJ276" s="1"/>
      <c r="VAK276" s="1"/>
      <c r="VAL276" s="1"/>
      <c r="VAM276" s="1"/>
      <c r="VAN276" s="1"/>
      <c r="VAO276" s="1"/>
      <c r="VAP276" s="1"/>
      <c r="VAQ276" s="1"/>
      <c r="VAR276" s="1"/>
      <c r="VAS276" s="1"/>
      <c r="VAT276" s="1"/>
      <c r="VAU276" s="1"/>
      <c r="VAV276" s="1"/>
      <c r="VAW276" s="1"/>
      <c r="VAX276" s="1"/>
      <c r="VAY276" s="1"/>
      <c r="VAZ276" s="1"/>
      <c r="VBA276" s="1"/>
      <c r="VBB276" s="1"/>
      <c r="VBC276" s="1"/>
      <c r="VBD276" s="1"/>
      <c r="VBE276" s="1"/>
      <c r="VBF276" s="1"/>
      <c r="VBG276" s="1"/>
      <c r="VBH276" s="1"/>
      <c r="VBI276" s="1"/>
      <c r="VBJ276" s="1"/>
      <c r="VBK276" s="1"/>
      <c r="VBL276" s="1"/>
      <c r="VBM276" s="1"/>
      <c r="VBN276" s="1"/>
      <c r="VBO276" s="1"/>
      <c r="VBP276" s="1"/>
      <c r="VBQ276" s="1"/>
      <c r="VBR276" s="1"/>
      <c r="VBS276" s="1"/>
      <c r="VBT276" s="1"/>
      <c r="VBU276" s="1"/>
      <c r="VBV276" s="1"/>
      <c r="VBW276" s="1"/>
      <c r="VBX276" s="1"/>
      <c r="VBY276" s="1"/>
      <c r="VBZ276" s="1"/>
      <c r="VCA276" s="1"/>
      <c r="VCB276" s="1"/>
      <c r="VCC276" s="1"/>
      <c r="VCD276" s="1"/>
      <c r="VCE276" s="1"/>
      <c r="VCF276" s="1"/>
      <c r="VCG276" s="1"/>
      <c r="VCH276" s="1"/>
      <c r="VCI276" s="1"/>
      <c r="VCJ276" s="1"/>
      <c r="VCK276" s="1"/>
      <c r="VCL276" s="1"/>
      <c r="VCM276" s="1"/>
      <c r="VCN276" s="1"/>
      <c r="VCO276" s="1"/>
      <c r="VCP276" s="1"/>
      <c r="VCQ276" s="1"/>
      <c r="VCR276" s="1"/>
      <c r="VCS276" s="1"/>
      <c r="VCT276" s="1"/>
      <c r="VCU276" s="1"/>
      <c r="VCV276" s="1"/>
      <c r="VCW276" s="1"/>
      <c r="VCX276" s="1"/>
      <c r="VCY276" s="1"/>
      <c r="VCZ276" s="1"/>
      <c r="VDA276" s="1"/>
      <c r="VDB276" s="1"/>
      <c r="VDC276" s="1"/>
      <c r="VDD276" s="1"/>
      <c r="VDE276" s="1"/>
      <c r="VDF276" s="1"/>
      <c r="VDG276" s="1"/>
      <c r="VDH276" s="1"/>
      <c r="VDI276" s="1"/>
      <c r="VDJ276" s="1"/>
      <c r="VDK276" s="1"/>
      <c r="VDL276" s="1"/>
      <c r="VDM276" s="1"/>
      <c r="VDN276" s="1"/>
      <c r="VDO276" s="1"/>
      <c r="VDP276" s="1"/>
      <c r="VDQ276" s="1"/>
      <c r="VDR276" s="1"/>
      <c r="VDS276" s="1"/>
      <c r="VDT276" s="1"/>
      <c r="VDU276" s="1"/>
      <c r="VDV276" s="1"/>
      <c r="VDW276" s="1"/>
      <c r="VDX276" s="1"/>
      <c r="VDY276" s="1"/>
      <c r="VDZ276" s="1"/>
      <c r="VEA276" s="1"/>
      <c r="VEB276" s="1"/>
      <c r="VEC276" s="1"/>
      <c r="VED276" s="1"/>
      <c r="VEE276" s="1"/>
      <c r="VEF276" s="1"/>
      <c r="VEG276" s="1"/>
      <c r="VEH276" s="1"/>
      <c r="VEI276" s="1"/>
      <c r="VEJ276" s="1"/>
      <c r="VEK276" s="1"/>
      <c r="VEL276" s="1"/>
      <c r="VEM276" s="1"/>
      <c r="VEN276" s="1"/>
      <c r="VEO276" s="1"/>
      <c r="VEP276" s="1"/>
      <c r="VEQ276" s="1"/>
      <c r="VER276" s="1"/>
      <c r="VES276" s="1"/>
      <c r="VET276" s="1"/>
      <c r="VEU276" s="1"/>
      <c r="VEV276" s="1"/>
      <c r="VEW276" s="1"/>
      <c r="VEX276" s="1"/>
      <c r="VEY276" s="1"/>
      <c r="VEZ276" s="1"/>
      <c r="VFA276" s="1"/>
      <c r="VFB276" s="1"/>
      <c r="VFC276" s="1"/>
      <c r="VFD276" s="1"/>
      <c r="VFE276" s="1"/>
      <c r="VFF276" s="1"/>
      <c r="VFG276" s="1"/>
      <c r="VFH276" s="1"/>
      <c r="VFI276" s="1"/>
      <c r="VFJ276" s="1"/>
      <c r="VFK276" s="1"/>
      <c r="VFL276" s="1"/>
      <c r="VFM276" s="1"/>
      <c r="VFN276" s="1"/>
      <c r="VFO276" s="1"/>
      <c r="VFP276" s="1"/>
      <c r="VFQ276" s="1"/>
      <c r="VFR276" s="1"/>
      <c r="VFS276" s="1"/>
      <c r="VFT276" s="1"/>
      <c r="VFU276" s="1"/>
      <c r="VFV276" s="1"/>
      <c r="VFW276" s="1"/>
      <c r="VFX276" s="1"/>
      <c r="VFY276" s="1"/>
      <c r="VFZ276" s="1"/>
      <c r="VGA276" s="1"/>
      <c r="VGB276" s="1"/>
      <c r="VGC276" s="1"/>
      <c r="VGD276" s="1"/>
      <c r="VGE276" s="1"/>
      <c r="VGF276" s="1"/>
      <c r="VGG276" s="1"/>
      <c r="VGH276" s="1"/>
      <c r="VGI276" s="1"/>
      <c r="VGJ276" s="1"/>
      <c r="VGK276" s="1"/>
      <c r="VGL276" s="1"/>
      <c r="VGM276" s="1"/>
      <c r="VGN276" s="1"/>
      <c r="VGO276" s="1"/>
      <c r="VGP276" s="1"/>
      <c r="VGQ276" s="1"/>
      <c r="VGR276" s="1"/>
      <c r="VGS276" s="1"/>
      <c r="VGT276" s="1"/>
      <c r="VGU276" s="1"/>
      <c r="VGV276" s="1"/>
      <c r="VGW276" s="1"/>
      <c r="VGX276" s="1"/>
      <c r="VGY276" s="1"/>
      <c r="VGZ276" s="1"/>
      <c r="VHA276" s="1"/>
      <c r="VHB276" s="1"/>
      <c r="VHC276" s="1"/>
      <c r="VHD276" s="1"/>
      <c r="VHE276" s="1"/>
      <c r="VHF276" s="1"/>
      <c r="VHG276" s="1"/>
      <c r="VHH276" s="1"/>
      <c r="VHI276" s="1"/>
      <c r="VHJ276" s="1"/>
      <c r="VHK276" s="1"/>
      <c r="VHL276" s="1"/>
      <c r="VHM276" s="1"/>
      <c r="VHN276" s="1"/>
      <c r="VHO276" s="1"/>
      <c r="VHP276" s="1"/>
      <c r="VHQ276" s="1"/>
      <c r="VHR276" s="1"/>
      <c r="VHS276" s="1"/>
      <c r="VHT276" s="1"/>
      <c r="VHU276" s="1"/>
      <c r="VHV276" s="1"/>
      <c r="VHW276" s="1"/>
      <c r="VHX276" s="1"/>
      <c r="VHY276" s="1"/>
      <c r="VHZ276" s="1"/>
      <c r="VIA276" s="1"/>
      <c r="VIB276" s="1"/>
      <c r="VIC276" s="1"/>
      <c r="VID276" s="1"/>
      <c r="VIE276" s="1"/>
      <c r="VIF276" s="1"/>
      <c r="VIG276" s="1"/>
      <c r="VIH276" s="1"/>
      <c r="VII276" s="1"/>
      <c r="VIJ276" s="1"/>
      <c r="VIK276" s="1"/>
      <c r="VIL276" s="1"/>
      <c r="VIM276" s="1"/>
      <c r="VIN276" s="1"/>
      <c r="VIO276" s="1"/>
      <c r="VIP276" s="1"/>
      <c r="VIQ276" s="1"/>
      <c r="VIR276" s="1"/>
      <c r="VIS276" s="1"/>
      <c r="VIT276" s="1"/>
      <c r="VIU276" s="1"/>
      <c r="VIV276" s="1"/>
      <c r="VIW276" s="1"/>
      <c r="VIX276" s="1"/>
      <c r="VIY276" s="1"/>
      <c r="VIZ276" s="1"/>
      <c r="VJA276" s="1"/>
      <c r="VJB276" s="1"/>
      <c r="VJC276" s="1"/>
      <c r="VJD276" s="1"/>
      <c r="VJE276" s="1"/>
      <c r="VJF276" s="1"/>
      <c r="VJG276" s="1"/>
      <c r="VJH276" s="1"/>
      <c r="VJI276" s="1"/>
      <c r="VJJ276" s="1"/>
      <c r="VJK276" s="1"/>
      <c r="VJL276" s="1"/>
      <c r="VJM276" s="1"/>
      <c r="VJN276" s="1"/>
      <c r="VJO276" s="1"/>
      <c r="VJP276" s="1"/>
      <c r="VJQ276" s="1"/>
      <c r="VJR276" s="1"/>
      <c r="VJS276" s="1"/>
      <c r="VJT276" s="1"/>
      <c r="VJU276" s="1"/>
      <c r="VJV276" s="1"/>
      <c r="VJW276" s="1"/>
      <c r="VJX276" s="1"/>
      <c r="VJY276" s="1"/>
      <c r="VJZ276" s="1"/>
      <c r="VKA276" s="1"/>
      <c r="VKB276" s="1"/>
      <c r="VKC276" s="1"/>
      <c r="VKD276" s="1"/>
      <c r="VKE276" s="1"/>
      <c r="VKF276" s="1"/>
      <c r="VKG276" s="1"/>
      <c r="VKH276" s="1"/>
      <c r="VKI276" s="1"/>
      <c r="VKJ276" s="1"/>
      <c r="VKK276" s="1"/>
      <c r="VKL276" s="1"/>
      <c r="VKM276" s="1"/>
      <c r="VKN276" s="1"/>
      <c r="VKO276" s="1"/>
      <c r="VKP276" s="1"/>
      <c r="VKQ276" s="1"/>
      <c r="VKR276" s="1"/>
      <c r="VKS276" s="1"/>
      <c r="VKT276" s="1"/>
      <c r="VKU276" s="1"/>
      <c r="VKV276" s="1"/>
      <c r="VKW276" s="1"/>
      <c r="VKX276" s="1"/>
      <c r="VKY276" s="1"/>
      <c r="VKZ276" s="1"/>
      <c r="VLA276" s="1"/>
      <c r="VLB276" s="1"/>
      <c r="VLC276" s="1"/>
      <c r="VLD276" s="1"/>
      <c r="VLE276" s="1"/>
      <c r="VLF276" s="1"/>
      <c r="VLG276" s="1"/>
      <c r="VLH276" s="1"/>
      <c r="VLI276" s="1"/>
      <c r="VLJ276" s="1"/>
      <c r="VLK276" s="1"/>
      <c r="VLL276" s="1"/>
      <c r="VLM276" s="1"/>
      <c r="VLN276" s="1"/>
      <c r="VLO276" s="1"/>
      <c r="VLP276" s="1"/>
      <c r="VLQ276" s="1"/>
      <c r="VLR276" s="1"/>
      <c r="VLS276" s="1"/>
      <c r="VLT276" s="1"/>
      <c r="VLU276" s="1"/>
      <c r="VLV276" s="1"/>
      <c r="VLW276" s="1"/>
      <c r="VLX276" s="1"/>
      <c r="VLY276" s="1"/>
      <c r="VLZ276" s="1"/>
      <c r="VMA276" s="1"/>
      <c r="VMB276" s="1"/>
      <c r="VMC276" s="1"/>
      <c r="VMD276" s="1"/>
      <c r="VME276" s="1"/>
      <c r="VMF276" s="1"/>
      <c r="VMG276" s="1"/>
      <c r="VMH276" s="1"/>
      <c r="VMI276" s="1"/>
      <c r="VMJ276" s="1"/>
      <c r="VMK276" s="1"/>
      <c r="VML276" s="1"/>
      <c r="VMM276" s="1"/>
      <c r="VMN276" s="1"/>
      <c r="VMO276" s="1"/>
      <c r="VMP276" s="1"/>
      <c r="VMQ276" s="1"/>
      <c r="VMR276" s="1"/>
      <c r="VMS276" s="1"/>
      <c r="VMT276" s="1"/>
      <c r="VMU276" s="1"/>
      <c r="VMV276" s="1"/>
      <c r="VMW276" s="1"/>
      <c r="VMX276" s="1"/>
      <c r="VMY276" s="1"/>
      <c r="VMZ276" s="1"/>
      <c r="VNA276" s="1"/>
      <c r="VNB276" s="1"/>
      <c r="VNC276" s="1"/>
      <c r="VND276" s="1"/>
      <c r="VNE276" s="1"/>
      <c r="VNF276" s="1"/>
      <c r="VNG276" s="1"/>
      <c r="VNH276" s="1"/>
      <c r="VNI276" s="1"/>
      <c r="VNJ276" s="1"/>
      <c r="VNK276" s="1"/>
      <c r="VNL276" s="1"/>
      <c r="VNM276" s="1"/>
      <c r="VNN276" s="1"/>
      <c r="VNO276" s="1"/>
      <c r="VNP276" s="1"/>
      <c r="VNQ276" s="1"/>
      <c r="VNR276" s="1"/>
      <c r="VNS276" s="1"/>
      <c r="VNT276" s="1"/>
      <c r="VNU276" s="1"/>
      <c r="VNV276" s="1"/>
      <c r="VNW276" s="1"/>
      <c r="VNX276" s="1"/>
      <c r="VNY276" s="1"/>
      <c r="VNZ276" s="1"/>
      <c r="VOA276" s="1"/>
      <c r="VOB276" s="1"/>
      <c r="VOC276" s="1"/>
      <c r="VOD276" s="1"/>
      <c r="VOE276" s="1"/>
      <c r="VOF276" s="1"/>
      <c r="VOG276" s="1"/>
      <c r="VOH276" s="1"/>
      <c r="VOI276" s="1"/>
      <c r="VOJ276" s="1"/>
      <c r="VOK276" s="1"/>
      <c r="VOL276" s="1"/>
      <c r="VOM276" s="1"/>
      <c r="VON276" s="1"/>
      <c r="VOO276" s="1"/>
      <c r="VOP276" s="1"/>
      <c r="VOQ276" s="1"/>
      <c r="VOR276" s="1"/>
      <c r="VOS276" s="1"/>
      <c r="VOT276" s="1"/>
      <c r="VOU276" s="1"/>
      <c r="VOV276" s="1"/>
      <c r="VOW276" s="1"/>
      <c r="VOX276" s="1"/>
      <c r="VOY276" s="1"/>
      <c r="VOZ276" s="1"/>
      <c r="VPA276" s="1"/>
      <c r="VPB276" s="1"/>
      <c r="VPC276" s="1"/>
      <c r="VPD276" s="1"/>
      <c r="VPE276" s="1"/>
      <c r="VPF276" s="1"/>
      <c r="VPG276" s="1"/>
      <c r="VPH276" s="1"/>
      <c r="VPI276" s="1"/>
      <c r="VPJ276" s="1"/>
      <c r="VPK276" s="1"/>
      <c r="VPL276" s="1"/>
      <c r="VPM276" s="1"/>
      <c r="VPN276" s="1"/>
      <c r="VPO276" s="1"/>
      <c r="VPP276" s="1"/>
      <c r="VPQ276" s="1"/>
      <c r="VPR276" s="1"/>
      <c r="VPS276" s="1"/>
      <c r="VPT276" s="1"/>
      <c r="VPU276" s="1"/>
      <c r="VPV276" s="1"/>
      <c r="VPW276" s="1"/>
      <c r="VPX276" s="1"/>
      <c r="VPY276" s="1"/>
      <c r="VPZ276" s="1"/>
      <c r="VQA276" s="1"/>
      <c r="VQB276" s="1"/>
      <c r="VQC276" s="1"/>
      <c r="VQD276" s="1"/>
      <c r="VQE276" s="1"/>
      <c r="VQF276" s="1"/>
      <c r="VQG276" s="1"/>
      <c r="VQH276" s="1"/>
      <c r="VQI276" s="1"/>
      <c r="VQJ276" s="1"/>
      <c r="VQK276" s="1"/>
      <c r="VQL276" s="1"/>
      <c r="VQM276" s="1"/>
      <c r="VQN276" s="1"/>
      <c r="VQO276" s="1"/>
      <c r="VQP276" s="1"/>
      <c r="VQQ276" s="1"/>
      <c r="VQR276" s="1"/>
      <c r="VQS276" s="1"/>
      <c r="VQT276" s="1"/>
      <c r="VQU276" s="1"/>
      <c r="VQV276" s="1"/>
      <c r="VQW276" s="1"/>
      <c r="VQX276" s="1"/>
      <c r="VQY276" s="1"/>
      <c r="VQZ276" s="1"/>
      <c r="VRA276" s="1"/>
      <c r="VRB276" s="1"/>
      <c r="VRC276" s="1"/>
      <c r="VRD276" s="1"/>
      <c r="VRE276" s="1"/>
      <c r="VRF276" s="1"/>
      <c r="VRG276" s="1"/>
      <c r="VRH276" s="1"/>
      <c r="VRI276" s="1"/>
      <c r="VRJ276" s="1"/>
      <c r="VRK276" s="1"/>
      <c r="VRL276" s="1"/>
      <c r="VRM276" s="1"/>
      <c r="VRN276" s="1"/>
      <c r="VRO276" s="1"/>
      <c r="VRP276" s="1"/>
      <c r="VRQ276" s="1"/>
      <c r="VRR276" s="1"/>
      <c r="VRS276" s="1"/>
      <c r="VRT276" s="1"/>
      <c r="VRU276" s="1"/>
      <c r="VRV276" s="1"/>
      <c r="VRW276" s="1"/>
      <c r="VRX276" s="1"/>
      <c r="VRY276" s="1"/>
      <c r="VRZ276" s="1"/>
      <c r="VSA276" s="1"/>
      <c r="VSB276" s="1"/>
      <c r="VSC276" s="1"/>
      <c r="VSD276" s="1"/>
      <c r="VSE276" s="1"/>
      <c r="VSF276" s="1"/>
      <c r="VSG276" s="1"/>
      <c r="VSH276" s="1"/>
      <c r="VSI276" s="1"/>
      <c r="VSJ276" s="1"/>
      <c r="VSK276" s="1"/>
      <c r="VSL276" s="1"/>
      <c r="VSM276" s="1"/>
      <c r="VSN276" s="1"/>
      <c r="VSO276" s="1"/>
      <c r="VSP276" s="1"/>
      <c r="VSQ276" s="1"/>
      <c r="VSR276" s="1"/>
      <c r="VSS276" s="1"/>
      <c r="VST276" s="1"/>
      <c r="VSU276" s="1"/>
      <c r="VSV276" s="1"/>
      <c r="VSW276" s="1"/>
      <c r="VSX276" s="1"/>
      <c r="VSY276" s="1"/>
      <c r="VSZ276" s="1"/>
      <c r="VTA276" s="1"/>
      <c r="VTB276" s="1"/>
      <c r="VTC276" s="1"/>
      <c r="VTD276" s="1"/>
      <c r="VTE276" s="1"/>
      <c r="VTF276" s="1"/>
      <c r="VTG276" s="1"/>
      <c r="VTH276" s="1"/>
      <c r="VTI276" s="1"/>
      <c r="VTJ276" s="1"/>
      <c r="VTK276" s="1"/>
      <c r="VTL276" s="1"/>
      <c r="VTM276" s="1"/>
      <c r="VTN276" s="1"/>
      <c r="VTO276" s="1"/>
      <c r="VTP276" s="1"/>
      <c r="VTQ276" s="1"/>
      <c r="VTR276" s="1"/>
      <c r="VTS276" s="1"/>
      <c r="VTT276" s="1"/>
      <c r="VTU276" s="1"/>
      <c r="VTV276" s="1"/>
      <c r="VTW276" s="1"/>
      <c r="VTX276" s="1"/>
      <c r="VTY276" s="1"/>
      <c r="VTZ276" s="1"/>
      <c r="VUA276" s="1"/>
      <c r="VUB276" s="1"/>
      <c r="VUC276" s="1"/>
      <c r="VUD276" s="1"/>
      <c r="VUE276" s="1"/>
      <c r="VUF276" s="1"/>
      <c r="VUG276" s="1"/>
      <c r="VUH276" s="1"/>
      <c r="VUI276" s="1"/>
      <c r="VUJ276" s="1"/>
      <c r="VUK276" s="1"/>
      <c r="VUL276" s="1"/>
      <c r="VUM276" s="1"/>
      <c r="VUN276" s="1"/>
      <c r="VUO276" s="1"/>
      <c r="VUP276" s="1"/>
      <c r="VUQ276" s="1"/>
      <c r="VUR276" s="1"/>
      <c r="VUS276" s="1"/>
      <c r="VUT276" s="1"/>
      <c r="VUU276" s="1"/>
      <c r="VUV276" s="1"/>
      <c r="VUW276" s="1"/>
      <c r="VUX276" s="1"/>
      <c r="VUY276" s="1"/>
      <c r="VUZ276" s="1"/>
      <c r="VVA276" s="1"/>
      <c r="VVB276" s="1"/>
      <c r="VVC276" s="1"/>
      <c r="VVD276" s="1"/>
      <c r="VVE276" s="1"/>
      <c r="VVF276" s="1"/>
      <c r="VVG276" s="1"/>
      <c r="VVH276" s="1"/>
      <c r="VVI276" s="1"/>
      <c r="VVJ276" s="1"/>
      <c r="VVK276" s="1"/>
      <c r="VVL276" s="1"/>
      <c r="VVM276" s="1"/>
      <c r="VVN276" s="1"/>
      <c r="VVO276" s="1"/>
      <c r="VVP276" s="1"/>
      <c r="VVQ276" s="1"/>
      <c r="VVR276" s="1"/>
      <c r="VVS276" s="1"/>
      <c r="VVT276" s="1"/>
      <c r="VVU276" s="1"/>
      <c r="VVV276" s="1"/>
      <c r="VVW276" s="1"/>
      <c r="VVX276" s="1"/>
      <c r="VVY276" s="1"/>
      <c r="VVZ276" s="1"/>
      <c r="VWA276" s="1"/>
      <c r="VWB276" s="1"/>
      <c r="VWC276" s="1"/>
      <c r="VWD276" s="1"/>
      <c r="VWE276" s="1"/>
      <c r="VWF276" s="1"/>
      <c r="VWG276" s="1"/>
      <c r="VWH276" s="1"/>
      <c r="VWI276" s="1"/>
      <c r="VWJ276" s="1"/>
      <c r="VWK276" s="1"/>
      <c r="VWL276" s="1"/>
      <c r="VWM276" s="1"/>
      <c r="VWN276" s="1"/>
      <c r="VWO276" s="1"/>
      <c r="VWP276" s="1"/>
      <c r="VWQ276" s="1"/>
      <c r="VWR276" s="1"/>
      <c r="VWS276" s="1"/>
      <c r="VWT276" s="1"/>
      <c r="VWU276" s="1"/>
      <c r="VWV276" s="1"/>
      <c r="VWW276" s="1"/>
      <c r="VWX276" s="1"/>
      <c r="VWY276" s="1"/>
      <c r="VWZ276" s="1"/>
      <c r="VXA276" s="1"/>
      <c r="VXB276" s="1"/>
      <c r="VXC276" s="1"/>
      <c r="VXD276" s="1"/>
      <c r="VXE276" s="1"/>
      <c r="VXF276" s="1"/>
      <c r="VXG276" s="1"/>
      <c r="VXH276" s="1"/>
      <c r="VXI276" s="1"/>
      <c r="VXJ276" s="1"/>
      <c r="VXK276" s="1"/>
      <c r="VXL276" s="1"/>
      <c r="VXM276" s="1"/>
      <c r="VXN276" s="1"/>
      <c r="VXO276" s="1"/>
      <c r="VXP276" s="1"/>
      <c r="VXQ276" s="1"/>
      <c r="VXR276" s="1"/>
      <c r="VXS276" s="1"/>
      <c r="VXT276" s="1"/>
      <c r="VXU276" s="1"/>
      <c r="VXV276" s="1"/>
      <c r="VXW276" s="1"/>
      <c r="VXX276" s="1"/>
      <c r="VXY276" s="1"/>
      <c r="VXZ276" s="1"/>
      <c r="VYA276" s="1"/>
      <c r="VYB276" s="1"/>
      <c r="VYC276" s="1"/>
      <c r="VYD276" s="1"/>
      <c r="VYE276" s="1"/>
      <c r="VYF276" s="1"/>
      <c r="VYG276" s="1"/>
      <c r="VYH276" s="1"/>
      <c r="VYI276" s="1"/>
      <c r="VYJ276" s="1"/>
      <c r="VYK276" s="1"/>
      <c r="VYL276" s="1"/>
      <c r="VYM276" s="1"/>
      <c r="VYN276" s="1"/>
      <c r="VYO276" s="1"/>
      <c r="VYP276" s="1"/>
      <c r="VYQ276" s="1"/>
      <c r="VYR276" s="1"/>
      <c r="VYS276" s="1"/>
      <c r="VYT276" s="1"/>
      <c r="VYU276" s="1"/>
      <c r="VYV276" s="1"/>
      <c r="VYW276" s="1"/>
      <c r="VYX276" s="1"/>
      <c r="VYY276" s="1"/>
      <c r="VYZ276" s="1"/>
      <c r="VZA276" s="1"/>
      <c r="VZB276" s="1"/>
      <c r="VZC276" s="1"/>
      <c r="VZD276" s="1"/>
      <c r="VZE276" s="1"/>
      <c r="VZF276" s="1"/>
      <c r="VZG276" s="1"/>
      <c r="VZH276" s="1"/>
      <c r="VZI276" s="1"/>
      <c r="VZJ276" s="1"/>
      <c r="VZK276" s="1"/>
      <c r="VZL276" s="1"/>
      <c r="VZM276" s="1"/>
      <c r="VZN276" s="1"/>
      <c r="VZO276" s="1"/>
      <c r="VZP276" s="1"/>
      <c r="VZQ276" s="1"/>
      <c r="VZR276" s="1"/>
      <c r="VZS276" s="1"/>
      <c r="VZT276" s="1"/>
      <c r="VZU276" s="1"/>
      <c r="VZV276" s="1"/>
      <c r="VZW276" s="1"/>
      <c r="VZX276" s="1"/>
      <c r="VZY276" s="1"/>
      <c r="VZZ276" s="1"/>
      <c r="WAA276" s="1"/>
      <c r="WAB276" s="1"/>
      <c r="WAC276" s="1"/>
      <c r="WAD276" s="1"/>
      <c r="WAE276" s="1"/>
      <c r="WAF276" s="1"/>
      <c r="WAG276" s="1"/>
      <c r="WAH276" s="1"/>
      <c r="WAI276" s="1"/>
      <c r="WAJ276" s="1"/>
      <c r="WAK276" s="1"/>
      <c r="WAL276" s="1"/>
      <c r="WAM276" s="1"/>
      <c r="WAN276" s="1"/>
      <c r="WAO276" s="1"/>
      <c r="WAP276" s="1"/>
      <c r="WAQ276" s="1"/>
      <c r="WAR276" s="1"/>
      <c r="WAS276" s="1"/>
      <c r="WAT276" s="1"/>
      <c r="WAU276" s="1"/>
      <c r="WAV276" s="1"/>
      <c r="WAW276" s="1"/>
      <c r="WAX276" s="1"/>
      <c r="WAY276" s="1"/>
      <c r="WAZ276" s="1"/>
      <c r="WBA276" s="1"/>
      <c r="WBB276" s="1"/>
      <c r="WBC276" s="1"/>
      <c r="WBD276" s="1"/>
      <c r="WBE276" s="1"/>
      <c r="WBF276" s="1"/>
      <c r="WBG276" s="1"/>
      <c r="WBH276" s="1"/>
      <c r="WBI276" s="1"/>
      <c r="WBJ276" s="1"/>
      <c r="WBK276" s="1"/>
      <c r="WBL276" s="1"/>
      <c r="WBM276" s="1"/>
      <c r="WBN276" s="1"/>
      <c r="WBO276" s="1"/>
      <c r="WBP276" s="1"/>
      <c r="WBQ276" s="1"/>
      <c r="WBR276" s="1"/>
      <c r="WBS276" s="1"/>
      <c r="WBT276" s="1"/>
      <c r="WBU276" s="1"/>
      <c r="WBV276" s="1"/>
      <c r="WBW276" s="1"/>
      <c r="WBX276" s="1"/>
      <c r="WBY276" s="1"/>
      <c r="WBZ276" s="1"/>
      <c r="WCA276" s="1"/>
      <c r="WCB276" s="1"/>
      <c r="WCC276" s="1"/>
      <c r="WCD276" s="1"/>
      <c r="WCE276" s="1"/>
      <c r="WCF276" s="1"/>
      <c r="WCG276" s="1"/>
      <c r="WCH276" s="1"/>
      <c r="WCI276" s="1"/>
      <c r="WCJ276" s="1"/>
      <c r="WCK276" s="1"/>
      <c r="WCL276" s="1"/>
      <c r="WCM276" s="1"/>
      <c r="WCN276" s="1"/>
      <c r="WCO276" s="1"/>
      <c r="WCP276" s="1"/>
      <c r="WCQ276" s="1"/>
      <c r="WCR276" s="1"/>
      <c r="WCS276" s="1"/>
      <c r="WCT276" s="1"/>
      <c r="WCU276" s="1"/>
      <c r="WCV276" s="1"/>
      <c r="WCW276" s="1"/>
      <c r="WCX276" s="1"/>
      <c r="WCY276" s="1"/>
      <c r="WCZ276" s="1"/>
      <c r="WDA276" s="1"/>
      <c r="WDB276" s="1"/>
      <c r="WDC276" s="1"/>
      <c r="WDD276" s="1"/>
      <c r="WDE276" s="1"/>
      <c r="WDF276" s="1"/>
      <c r="WDG276" s="1"/>
      <c r="WDH276" s="1"/>
      <c r="WDI276" s="1"/>
      <c r="WDJ276" s="1"/>
      <c r="WDK276" s="1"/>
      <c r="WDL276" s="1"/>
      <c r="WDM276" s="1"/>
      <c r="WDN276" s="1"/>
      <c r="WDO276" s="1"/>
      <c r="WDP276" s="1"/>
      <c r="WDQ276" s="1"/>
      <c r="WDR276" s="1"/>
      <c r="WDS276" s="1"/>
      <c r="WDT276" s="1"/>
      <c r="WDU276" s="1"/>
      <c r="WDV276" s="1"/>
      <c r="WDW276" s="1"/>
      <c r="WDX276" s="1"/>
      <c r="WDY276" s="1"/>
      <c r="WDZ276" s="1"/>
      <c r="WEA276" s="1"/>
      <c r="WEB276" s="1"/>
      <c r="WEC276" s="1"/>
      <c r="WED276" s="1"/>
      <c r="WEE276" s="1"/>
      <c r="WEF276" s="1"/>
      <c r="WEG276" s="1"/>
      <c r="WEH276" s="1"/>
      <c r="WEI276" s="1"/>
      <c r="WEJ276" s="1"/>
      <c r="WEK276" s="1"/>
      <c r="WEL276" s="1"/>
      <c r="WEM276" s="1"/>
      <c r="WEN276" s="1"/>
      <c r="WEO276" s="1"/>
      <c r="WEP276" s="1"/>
      <c r="WEQ276" s="1"/>
      <c r="WER276" s="1"/>
      <c r="WES276" s="1"/>
      <c r="WET276" s="1"/>
      <c r="WEU276" s="1"/>
      <c r="WEV276" s="1"/>
      <c r="WEW276" s="1"/>
      <c r="WEX276" s="1"/>
      <c r="WEY276" s="1"/>
      <c r="WEZ276" s="1"/>
      <c r="WFA276" s="1"/>
      <c r="WFB276" s="1"/>
      <c r="WFC276" s="1"/>
      <c r="WFD276" s="1"/>
      <c r="WFE276" s="1"/>
      <c r="WFF276" s="1"/>
      <c r="WFG276" s="1"/>
      <c r="WFH276" s="1"/>
      <c r="WFI276" s="1"/>
      <c r="WFJ276" s="1"/>
      <c r="WFK276" s="1"/>
      <c r="WFL276" s="1"/>
      <c r="WFM276" s="1"/>
      <c r="WFN276" s="1"/>
      <c r="WFO276" s="1"/>
      <c r="WFP276" s="1"/>
      <c r="WFQ276" s="1"/>
      <c r="WFR276" s="1"/>
      <c r="WFS276" s="1"/>
      <c r="WFT276" s="1"/>
      <c r="WFU276" s="1"/>
      <c r="WFV276" s="1"/>
      <c r="WFW276" s="1"/>
      <c r="WFX276" s="1"/>
      <c r="WFY276" s="1"/>
      <c r="WFZ276" s="1"/>
      <c r="WGA276" s="1"/>
      <c r="WGB276" s="1"/>
      <c r="WGC276" s="1"/>
      <c r="WGD276" s="1"/>
      <c r="WGE276" s="1"/>
      <c r="WGF276" s="1"/>
      <c r="WGG276" s="1"/>
      <c r="WGH276" s="1"/>
      <c r="WGI276" s="1"/>
      <c r="WGJ276" s="1"/>
      <c r="WGK276" s="1"/>
      <c r="WGL276" s="1"/>
      <c r="WGM276" s="1"/>
      <c r="WGN276" s="1"/>
      <c r="WGO276" s="1"/>
      <c r="WGP276" s="1"/>
      <c r="WGQ276" s="1"/>
      <c r="WGR276" s="1"/>
      <c r="WGS276" s="1"/>
      <c r="WGT276" s="1"/>
      <c r="WGU276" s="1"/>
      <c r="WGV276" s="1"/>
      <c r="WGW276" s="1"/>
      <c r="WGX276" s="1"/>
      <c r="WGY276" s="1"/>
      <c r="WGZ276" s="1"/>
      <c r="WHA276" s="1"/>
      <c r="WHB276" s="1"/>
      <c r="WHC276" s="1"/>
      <c r="WHD276" s="1"/>
      <c r="WHE276" s="1"/>
      <c r="WHF276" s="1"/>
      <c r="WHG276" s="1"/>
      <c r="WHH276" s="1"/>
      <c r="WHI276" s="1"/>
      <c r="WHJ276" s="1"/>
      <c r="WHK276" s="1"/>
      <c r="WHL276" s="1"/>
      <c r="WHM276" s="1"/>
      <c r="WHN276" s="1"/>
      <c r="WHO276" s="1"/>
      <c r="WHP276" s="1"/>
      <c r="WHQ276" s="1"/>
      <c r="WHR276" s="1"/>
      <c r="WHS276" s="1"/>
      <c r="WHT276" s="1"/>
      <c r="WHU276" s="1"/>
      <c r="WHV276" s="1"/>
      <c r="WHW276" s="1"/>
      <c r="WHX276" s="1"/>
      <c r="WHY276" s="1"/>
      <c r="WHZ276" s="1"/>
      <c r="WIA276" s="1"/>
      <c r="WIB276" s="1"/>
      <c r="WIC276" s="1"/>
      <c r="WID276" s="1"/>
      <c r="WIE276" s="1"/>
      <c r="WIF276" s="1"/>
      <c r="WIG276" s="1"/>
      <c r="WIH276" s="1"/>
      <c r="WII276" s="1"/>
      <c r="WIJ276" s="1"/>
      <c r="WIK276" s="1"/>
      <c r="WIL276" s="1"/>
      <c r="WIM276" s="1"/>
      <c r="WIN276" s="1"/>
      <c r="WIO276" s="1"/>
      <c r="WIP276" s="1"/>
      <c r="WIQ276" s="1"/>
      <c r="WIR276" s="1"/>
      <c r="WIS276" s="1"/>
      <c r="WIT276" s="1"/>
      <c r="WIU276" s="1"/>
      <c r="WIV276" s="1"/>
      <c r="WIW276" s="1"/>
      <c r="WIX276" s="1"/>
      <c r="WIY276" s="1"/>
      <c r="WIZ276" s="1"/>
      <c r="WJA276" s="1"/>
      <c r="WJB276" s="1"/>
      <c r="WJC276" s="1"/>
      <c r="WJD276" s="1"/>
      <c r="WJE276" s="1"/>
      <c r="WJF276" s="1"/>
      <c r="WJG276" s="1"/>
      <c r="WJH276" s="1"/>
      <c r="WJI276" s="1"/>
      <c r="WJJ276" s="1"/>
      <c r="WJK276" s="1"/>
      <c r="WJL276" s="1"/>
      <c r="WJM276" s="1"/>
      <c r="WJN276" s="1"/>
      <c r="WJO276" s="1"/>
      <c r="WJP276" s="1"/>
      <c r="WJQ276" s="1"/>
      <c r="WJR276" s="1"/>
      <c r="WJS276" s="1"/>
      <c r="WJT276" s="1"/>
      <c r="WJU276" s="1"/>
      <c r="WJV276" s="1"/>
      <c r="WJW276" s="1"/>
      <c r="WJX276" s="1"/>
      <c r="WJY276" s="1"/>
      <c r="WJZ276" s="1"/>
      <c r="WKA276" s="1"/>
      <c r="WKB276" s="1"/>
      <c r="WKC276" s="1"/>
      <c r="WKD276" s="1"/>
      <c r="WKE276" s="1"/>
      <c r="WKF276" s="1"/>
      <c r="WKG276" s="1"/>
      <c r="WKH276" s="1"/>
      <c r="WKI276" s="1"/>
      <c r="WKJ276" s="1"/>
      <c r="WKK276" s="1"/>
      <c r="WKL276" s="1"/>
      <c r="WKM276" s="1"/>
      <c r="WKN276" s="1"/>
      <c r="WKO276" s="1"/>
      <c r="WKP276" s="1"/>
      <c r="WKQ276" s="1"/>
      <c r="WKR276" s="1"/>
      <c r="WKS276" s="1"/>
      <c r="WKT276" s="1"/>
      <c r="WKU276" s="1"/>
      <c r="WKV276" s="1"/>
      <c r="WKW276" s="1"/>
      <c r="WKX276" s="1"/>
      <c r="WKY276" s="1"/>
      <c r="WKZ276" s="1"/>
      <c r="WLA276" s="1"/>
      <c r="WLB276" s="1"/>
      <c r="WLC276" s="1"/>
      <c r="WLD276" s="1"/>
      <c r="WLE276" s="1"/>
      <c r="WLF276" s="1"/>
      <c r="WLG276" s="1"/>
      <c r="WLH276" s="1"/>
      <c r="WLI276" s="1"/>
      <c r="WLJ276" s="1"/>
      <c r="WLK276" s="1"/>
      <c r="WLL276" s="1"/>
      <c r="WLM276" s="1"/>
      <c r="WLN276" s="1"/>
      <c r="WLO276" s="1"/>
      <c r="WLP276" s="1"/>
      <c r="WLQ276" s="1"/>
      <c r="WLR276" s="1"/>
      <c r="WLS276" s="1"/>
      <c r="WLT276" s="1"/>
      <c r="WLU276" s="1"/>
      <c r="WLV276" s="1"/>
      <c r="WLW276" s="1"/>
      <c r="WLX276" s="1"/>
      <c r="WLY276" s="1"/>
      <c r="WLZ276" s="1"/>
      <c r="WMA276" s="1"/>
      <c r="WMB276" s="1"/>
      <c r="WMC276" s="1"/>
      <c r="WMD276" s="1"/>
      <c r="WME276" s="1"/>
      <c r="WMF276" s="1"/>
      <c r="WMG276" s="1"/>
      <c r="WMH276" s="1"/>
      <c r="WMI276" s="1"/>
      <c r="WMJ276" s="1"/>
      <c r="WMK276" s="1"/>
      <c r="WML276" s="1"/>
      <c r="WMM276" s="1"/>
      <c r="WMN276" s="1"/>
      <c r="WMO276" s="1"/>
      <c r="WMP276" s="1"/>
      <c r="WMQ276" s="1"/>
      <c r="WMR276" s="1"/>
      <c r="WMS276" s="1"/>
      <c r="WMT276" s="1"/>
      <c r="WMU276" s="1"/>
      <c r="WMV276" s="1"/>
      <c r="WMW276" s="1"/>
      <c r="WMX276" s="1"/>
      <c r="WMY276" s="1"/>
      <c r="WMZ276" s="1"/>
      <c r="WNA276" s="1"/>
      <c r="WNB276" s="1"/>
      <c r="WNC276" s="1"/>
      <c r="WND276" s="1"/>
      <c r="WNE276" s="1"/>
      <c r="WNF276" s="1"/>
      <c r="WNG276" s="1"/>
      <c r="WNH276" s="1"/>
      <c r="WNI276" s="1"/>
      <c r="WNJ276" s="1"/>
      <c r="WNK276" s="1"/>
      <c r="WNL276" s="1"/>
      <c r="WNM276" s="1"/>
      <c r="WNN276" s="1"/>
      <c r="WNO276" s="1"/>
      <c r="WNP276" s="1"/>
      <c r="WNQ276" s="1"/>
      <c r="WNR276" s="1"/>
      <c r="WNS276" s="1"/>
      <c r="WNT276" s="1"/>
      <c r="WNU276" s="1"/>
      <c r="WNV276" s="1"/>
      <c r="WNW276" s="1"/>
      <c r="WNX276" s="1"/>
      <c r="WNY276" s="1"/>
      <c r="WNZ276" s="1"/>
      <c r="WOA276" s="1"/>
      <c r="WOB276" s="1"/>
      <c r="WOC276" s="1"/>
      <c r="WOD276" s="1"/>
      <c r="WOE276" s="1"/>
      <c r="WOF276" s="1"/>
      <c r="WOG276" s="1"/>
      <c r="WOH276" s="1"/>
      <c r="WOI276" s="1"/>
      <c r="WOJ276" s="1"/>
      <c r="WOK276" s="1"/>
      <c r="WOL276" s="1"/>
      <c r="WOM276" s="1"/>
      <c r="WON276" s="1"/>
      <c r="WOO276" s="1"/>
      <c r="WOP276" s="1"/>
      <c r="WOQ276" s="1"/>
      <c r="WOR276" s="1"/>
      <c r="WOS276" s="1"/>
      <c r="WOT276" s="1"/>
      <c r="WOU276" s="1"/>
      <c r="WOV276" s="1"/>
      <c r="WOW276" s="1"/>
      <c r="WOX276" s="1"/>
      <c r="WOY276" s="1"/>
      <c r="WOZ276" s="1"/>
      <c r="WPA276" s="1"/>
      <c r="WPB276" s="1"/>
      <c r="WPC276" s="1"/>
      <c r="WPD276" s="1"/>
      <c r="WPE276" s="1"/>
      <c r="WPF276" s="1"/>
      <c r="WPG276" s="1"/>
      <c r="WPH276" s="1"/>
      <c r="WPI276" s="1"/>
      <c r="WPJ276" s="1"/>
      <c r="WPK276" s="1"/>
      <c r="WPL276" s="1"/>
      <c r="WPM276" s="1"/>
      <c r="WPN276" s="1"/>
      <c r="WPO276" s="1"/>
      <c r="WPP276" s="1"/>
      <c r="WPQ276" s="1"/>
      <c r="WPR276" s="1"/>
      <c r="WPS276" s="1"/>
      <c r="WPT276" s="1"/>
      <c r="WPU276" s="1"/>
      <c r="WPV276" s="1"/>
      <c r="WPW276" s="1"/>
      <c r="WPX276" s="1"/>
      <c r="WPY276" s="1"/>
      <c r="WPZ276" s="1"/>
      <c r="WQA276" s="1"/>
      <c r="WQB276" s="1"/>
      <c r="WQC276" s="1"/>
      <c r="WQD276" s="1"/>
      <c r="WQE276" s="1"/>
      <c r="WQF276" s="1"/>
      <c r="WQG276" s="1"/>
      <c r="WQH276" s="1"/>
      <c r="WQI276" s="1"/>
      <c r="WQJ276" s="1"/>
      <c r="WQK276" s="1"/>
      <c r="WQL276" s="1"/>
      <c r="WQM276" s="1"/>
      <c r="WQN276" s="1"/>
      <c r="WQO276" s="1"/>
      <c r="WQP276" s="1"/>
      <c r="WQQ276" s="1"/>
      <c r="WQR276" s="1"/>
      <c r="WQS276" s="1"/>
      <c r="WQT276" s="1"/>
      <c r="WQU276" s="1"/>
      <c r="WQV276" s="1"/>
      <c r="WQW276" s="1"/>
      <c r="WQX276" s="1"/>
      <c r="WQY276" s="1"/>
      <c r="WQZ276" s="1"/>
      <c r="WRA276" s="1"/>
      <c r="WRB276" s="1"/>
      <c r="WRC276" s="1"/>
      <c r="WRD276" s="1"/>
      <c r="WRE276" s="1"/>
      <c r="WRF276" s="1"/>
      <c r="WRG276" s="1"/>
      <c r="WRH276" s="1"/>
      <c r="WRI276" s="1"/>
      <c r="WRJ276" s="1"/>
      <c r="WRK276" s="1"/>
      <c r="WRL276" s="1"/>
      <c r="WRM276" s="1"/>
      <c r="WRN276" s="1"/>
      <c r="WRO276" s="1"/>
      <c r="WRP276" s="1"/>
      <c r="WRQ276" s="1"/>
      <c r="WRR276" s="1"/>
      <c r="WRS276" s="1"/>
      <c r="WRT276" s="1"/>
      <c r="WRU276" s="1"/>
      <c r="WRV276" s="1"/>
      <c r="WRW276" s="1"/>
      <c r="WRX276" s="1"/>
      <c r="WRY276" s="1"/>
      <c r="WRZ276" s="1"/>
      <c r="WSA276" s="1"/>
      <c r="WSB276" s="1"/>
      <c r="WSC276" s="1"/>
      <c r="WSD276" s="1"/>
      <c r="WSE276" s="1"/>
      <c r="WSF276" s="1"/>
      <c r="WSG276" s="1"/>
      <c r="WSH276" s="1"/>
      <c r="WSI276" s="1"/>
      <c r="WSJ276" s="1"/>
      <c r="WSK276" s="1"/>
      <c r="WSL276" s="1"/>
      <c r="WSM276" s="1"/>
      <c r="WSN276" s="1"/>
      <c r="WSO276" s="1"/>
      <c r="WSP276" s="1"/>
      <c r="WSQ276" s="1"/>
      <c r="WSR276" s="1"/>
      <c r="WSS276" s="1"/>
      <c r="WST276" s="1"/>
      <c r="WSU276" s="1"/>
      <c r="WSV276" s="1"/>
      <c r="WSW276" s="1"/>
      <c r="WSX276" s="1"/>
      <c r="WSY276" s="1"/>
      <c r="WSZ276" s="1"/>
      <c r="WTA276" s="1"/>
      <c r="WTB276" s="1"/>
      <c r="WTC276" s="1"/>
      <c r="WTD276" s="1"/>
      <c r="WTE276" s="1"/>
      <c r="WTF276" s="1"/>
      <c r="WTG276" s="1"/>
      <c r="WTH276" s="1"/>
      <c r="WTI276" s="1"/>
      <c r="WTJ276" s="1"/>
      <c r="WTK276" s="1"/>
      <c r="WTL276" s="1"/>
      <c r="WTM276" s="1"/>
      <c r="WTN276" s="1"/>
      <c r="WTO276" s="1"/>
      <c r="WTP276" s="1"/>
      <c r="WTQ276" s="1"/>
      <c r="WTR276" s="1"/>
      <c r="WTS276" s="1"/>
      <c r="WTT276" s="1"/>
      <c r="WTU276" s="1"/>
      <c r="WTV276" s="1"/>
      <c r="WTW276" s="1"/>
      <c r="WTX276" s="1"/>
      <c r="WTY276" s="1"/>
      <c r="WTZ276" s="1"/>
      <c r="WUA276" s="1"/>
      <c r="WUB276" s="1"/>
      <c r="WUC276" s="1"/>
      <c r="WUD276" s="1"/>
      <c r="WUE276" s="1"/>
      <c r="WUF276" s="1"/>
      <c r="WUG276" s="1"/>
      <c r="WUH276" s="1"/>
      <c r="WUI276" s="1"/>
      <c r="WUJ276" s="1"/>
      <c r="WUK276" s="1"/>
      <c r="WUL276" s="1"/>
      <c r="WUM276" s="1"/>
      <c r="WUN276" s="1"/>
      <c r="WUO276" s="1"/>
      <c r="WUP276" s="1"/>
      <c r="WUQ276" s="1"/>
      <c r="WUR276" s="1"/>
      <c r="WUS276" s="1"/>
      <c r="WUT276" s="1"/>
      <c r="WUU276" s="1"/>
      <c r="WUV276" s="1"/>
      <c r="WUW276" s="1"/>
      <c r="WUX276" s="1"/>
      <c r="WUY276" s="1"/>
      <c r="WUZ276" s="1"/>
      <c r="WVA276" s="1"/>
      <c r="WVB276" s="1"/>
      <c r="WVC276" s="1"/>
      <c r="WVD276" s="1"/>
      <c r="WVE276" s="1"/>
      <c r="WVF276" s="1"/>
      <c r="WVG276" s="1"/>
      <c r="WVH276" s="1"/>
      <c r="WVI276" s="1"/>
      <c r="WVJ276" s="1"/>
      <c r="WVK276" s="1"/>
      <c r="WVL276" s="1"/>
      <c r="WVM276" s="1"/>
      <c r="WVN276" s="1"/>
      <c r="WVO276" s="1"/>
      <c r="WVP276" s="1"/>
      <c r="WVQ276" s="1"/>
      <c r="WVR276" s="1"/>
      <c r="WVS276" s="1"/>
      <c r="WVT276" s="1"/>
      <c r="WVU276" s="1"/>
      <c r="WVV276" s="1"/>
      <c r="WVW276" s="1"/>
      <c r="WVX276" s="1"/>
      <c r="WVY276" s="1"/>
      <c r="WVZ276" s="1"/>
      <c r="WWA276" s="1"/>
      <c r="WWB276" s="1"/>
      <c r="WWC276" s="1"/>
      <c r="WWD276" s="1"/>
      <c r="WWE276" s="1"/>
      <c r="WWF276" s="1"/>
      <c r="WWG276" s="1"/>
      <c r="WWH276" s="1"/>
      <c r="WWI276" s="1"/>
      <c r="WWJ276" s="1"/>
      <c r="WWK276" s="1"/>
      <c r="WWL276" s="1"/>
      <c r="WWM276" s="1"/>
      <c r="WWN276" s="1"/>
      <c r="WWO276" s="1"/>
      <c r="WWP276" s="1"/>
      <c r="WWQ276" s="1"/>
      <c r="WWR276" s="1"/>
      <c r="WWS276" s="1"/>
      <c r="WWT276" s="1"/>
      <c r="WWU276" s="1"/>
      <c r="WWV276" s="1"/>
      <c r="WWW276" s="1"/>
      <c r="WWX276" s="1"/>
      <c r="WWY276" s="1"/>
      <c r="WWZ276" s="1"/>
      <c r="WXA276" s="1"/>
      <c r="WXB276" s="1"/>
      <c r="WXC276" s="1"/>
      <c r="WXD276" s="1"/>
      <c r="WXE276" s="1"/>
      <c r="WXF276" s="1"/>
      <c r="WXG276" s="1"/>
      <c r="WXH276" s="1"/>
      <c r="WXI276" s="1"/>
      <c r="WXJ276" s="1"/>
      <c r="WXK276" s="1"/>
      <c r="WXL276" s="1"/>
      <c r="WXM276" s="1"/>
      <c r="WXN276" s="1"/>
      <c r="WXO276" s="1"/>
      <c r="WXP276" s="1"/>
      <c r="WXQ276" s="1"/>
      <c r="WXR276" s="1"/>
      <c r="WXS276" s="1"/>
      <c r="WXT276" s="1"/>
      <c r="WXU276" s="1"/>
      <c r="WXV276" s="1"/>
      <c r="WXW276" s="1"/>
      <c r="WXX276" s="1"/>
      <c r="WXY276" s="1"/>
      <c r="WXZ276" s="1"/>
      <c r="WYA276" s="1"/>
      <c r="WYB276" s="1"/>
      <c r="WYC276" s="1"/>
      <c r="WYD276" s="1"/>
      <c r="WYE276" s="1"/>
      <c r="WYF276" s="1"/>
      <c r="WYG276" s="1"/>
      <c r="WYH276" s="1"/>
      <c r="WYI276" s="1"/>
      <c r="WYJ276" s="1"/>
      <c r="WYK276" s="1"/>
      <c r="WYL276" s="1"/>
      <c r="WYM276" s="1"/>
      <c r="WYN276" s="1"/>
      <c r="WYO276" s="1"/>
      <c r="WYP276" s="1"/>
      <c r="WYQ276" s="1"/>
      <c r="WYR276" s="1"/>
      <c r="WYS276" s="1"/>
      <c r="WYT276" s="1"/>
      <c r="WYU276" s="1"/>
      <c r="WYV276" s="1"/>
      <c r="WYW276" s="1"/>
      <c r="WYX276" s="1"/>
      <c r="WYY276" s="1"/>
      <c r="WYZ276" s="1"/>
      <c r="WZA276" s="1"/>
      <c r="WZB276" s="1"/>
      <c r="WZC276" s="1"/>
      <c r="WZD276" s="1"/>
      <c r="WZE276" s="1"/>
      <c r="WZF276" s="1"/>
      <c r="WZG276" s="1"/>
      <c r="WZH276" s="1"/>
      <c r="WZI276" s="1"/>
      <c r="WZJ276" s="1"/>
      <c r="WZK276" s="1"/>
      <c r="WZL276" s="1"/>
      <c r="WZM276" s="1"/>
      <c r="WZN276" s="1"/>
      <c r="WZO276" s="1"/>
      <c r="WZP276" s="1"/>
      <c r="WZQ276" s="1"/>
      <c r="WZR276" s="1"/>
      <c r="WZS276" s="1"/>
      <c r="WZT276" s="1"/>
      <c r="WZU276" s="1"/>
      <c r="WZV276" s="1"/>
      <c r="WZW276" s="1"/>
      <c r="WZX276" s="1"/>
      <c r="WZY276" s="1"/>
      <c r="WZZ276" s="1"/>
      <c r="XAA276" s="1"/>
      <c r="XAB276" s="1"/>
      <c r="XAC276" s="1"/>
      <c r="XAD276" s="1"/>
      <c r="XAE276" s="1"/>
      <c r="XAF276" s="1"/>
      <c r="XAG276" s="1"/>
      <c r="XAH276" s="1"/>
      <c r="XAI276" s="1"/>
      <c r="XAJ276" s="1"/>
      <c r="XAK276" s="1"/>
      <c r="XAL276" s="1"/>
      <c r="XAM276" s="1"/>
      <c r="XAN276" s="1"/>
      <c r="XAO276" s="1"/>
      <c r="XAP276" s="1"/>
      <c r="XAQ276" s="1"/>
      <c r="XAR276" s="1"/>
      <c r="XAS276" s="1"/>
      <c r="XAT276" s="1"/>
      <c r="XAU276" s="1"/>
      <c r="XAV276" s="1"/>
      <c r="XAW276" s="1"/>
      <c r="XAX276" s="1"/>
      <c r="XAY276" s="1"/>
      <c r="XAZ276" s="1"/>
      <c r="XBA276" s="1"/>
      <c r="XBB276" s="1"/>
      <c r="XBC276" s="1"/>
      <c r="XBD276" s="1"/>
      <c r="XBE276" s="1"/>
      <c r="XBF276" s="1"/>
      <c r="XBG276" s="1"/>
      <c r="XBH276" s="1"/>
      <c r="XBI276" s="1"/>
      <c r="XBJ276" s="1"/>
      <c r="XBK276" s="1"/>
      <c r="XBL276" s="1"/>
      <c r="XBM276" s="1"/>
      <c r="XBN276" s="1"/>
      <c r="XBO276" s="1"/>
      <c r="XBP276" s="1"/>
      <c r="XBQ276" s="1"/>
      <c r="XBR276" s="1"/>
      <c r="XBS276" s="1"/>
      <c r="XBT276" s="1"/>
      <c r="XBU276" s="1"/>
      <c r="XBV276" s="1"/>
      <c r="XBW276" s="1"/>
      <c r="XBX276" s="1"/>
      <c r="XBY276" s="1"/>
      <c r="XBZ276" s="1"/>
      <c r="XCA276" s="1"/>
      <c r="XCB276" s="1"/>
      <c r="XCC276" s="1"/>
      <c r="XCD276" s="1"/>
      <c r="XCE276" s="1"/>
      <c r="XCF276" s="1"/>
      <c r="XCG276" s="1"/>
      <c r="XCH276" s="1"/>
      <c r="XCI276" s="1"/>
      <c r="XCJ276" s="1"/>
      <c r="XCK276" s="1"/>
      <c r="XCL276" s="1"/>
      <c r="XCM276" s="1"/>
      <c r="XCN276" s="1"/>
      <c r="XCO276" s="1"/>
      <c r="XCP276" s="1"/>
      <c r="XCQ276" s="1"/>
      <c r="XCR276" s="1"/>
      <c r="XCS276" s="1"/>
      <c r="XCT276" s="1"/>
      <c r="XCU276" s="1"/>
      <c r="XCV276" s="1"/>
      <c r="XCW276" s="1"/>
      <c r="XCX276" s="1"/>
      <c r="XCY276" s="1"/>
      <c r="XCZ276" s="1"/>
      <c r="XDA276" s="1"/>
      <c r="XDB276" s="1"/>
      <c r="XDC276" s="1"/>
      <c r="XDD276" s="1"/>
      <c r="XDE276" s="1"/>
      <c r="XDF276" s="1"/>
      <c r="XDG276" s="1"/>
      <c r="XDH276" s="1"/>
      <c r="XDI276" s="1"/>
      <c r="XDJ276" s="1"/>
      <c r="XDK276" s="1"/>
      <c r="XDL276" s="1"/>
      <c r="XDM276" s="1"/>
      <c r="XDN276" s="1"/>
      <c r="XDO276" s="1"/>
      <c r="XDP276" s="1"/>
      <c r="XDQ276" s="1"/>
      <c r="XDR276" s="1"/>
      <c r="XDS276" s="1"/>
      <c r="XDT276" s="1"/>
      <c r="XDU276" s="1"/>
      <c r="XDV276" s="1"/>
      <c r="XDW276" s="1"/>
      <c r="XDX276" s="1"/>
      <c r="XDY276" s="1"/>
      <c r="XDZ276" s="1"/>
      <c r="XEA276" s="1"/>
      <c r="XEB276" s="1"/>
      <c r="XEE276" s="1"/>
      <c r="XEF276" s="1"/>
      <c r="XEG276" s="1"/>
      <c r="XEH276" s="1"/>
    </row>
    <row r="277" s="1" customFormat="1" spans="1:25">
      <c r="A277" s="19">
        <v>274</v>
      </c>
      <c r="B277" s="20" t="s">
        <v>584</v>
      </c>
      <c r="C277" s="24" t="s">
        <v>596</v>
      </c>
      <c r="D277" s="24" t="s">
        <v>30</v>
      </c>
      <c r="E277" s="19">
        <v>34</v>
      </c>
      <c r="F277" s="22" t="s">
        <v>597</v>
      </c>
      <c r="G277" s="23" t="s">
        <v>584</v>
      </c>
      <c r="H277" s="23">
        <v>480</v>
      </c>
      <c r="I277" s="23">
        <v>4</v>
      </c>
      <c r="J277" s="23">
        <v>3</v>
      </c>
      <c r="K277" s="23">
        <v>135</v>
      </c>
      <c r="L277" s="23">
        <f>H277*4</f>
        <v>1920</v>
      </c>
      <c r="M277" s="35">
        <v>1</v>
      </c>
      <c r="N277" s="35">
        <v>45</v>
      </c>
      <c r="O277" s="36">
        <v>480</v>
      </c>
      <c r="P277" s="38">
        <f t="shared" si="98"/>
        <v>4648.96</v>
      </c>
      <c r="Q277" s="36">
        <f t="shared" si="99"/>
        <v>1669.04</v>
      </c>
      <c r="R277" s="36">
        <f t="shared" si="100"/>
        <v>206.4</v>
      </c>
      <c r="S277" s="38">
        <f>U277/8*6</f>
        <v>4893.3</v>
      </c>
      <c r="T277" s="38">
        <f>U277/8*2</f>
        <v>1631.1</v>
      </c>
      <c r="U277" s="38">
        <f t="shared" si="96"/>
        <v>6524.4</v>
      </c>
      <c r="V277" s="38"/>
      <c r="W277" s="38"/>
      <c r="X277" s="38"/>
      <c r="Y277" s="60"/>
    </row>
    <row r="278" s="1" customFormat="1" spans="1:25">
      <c r="A278" s="19">
        <v>275</v>
      </c>
      <c r="B278" s="20" t="s">
        <v>598</v>
      </c>
      <c r="C278" s="22" t="s">
        <v>599</v>
      </c>
      <c r="D278" s="24" t="s">
        <v>35</v>
      </c>
      <c r="E278" s="22">
        <v>25</v>
      </c>
      <c r="F278" s="22" t="s">
        <v>49</v>
      </c>
      <c r="G278" s="23" t="s">
        <v>598</v>
      </c>
      <c r="H278" s="23">
        <v>480</v>
      </c>
      <c r="I278" s="23">
        <v>2</v>
      </c>
      <c r="J278" s="23">
        <v>1</v>
      </c>
      <c r="K278" s="23">
        <v>45</v>
      </c>
      <c r="L278" s="36">
        <f>H278*2</f>
        <v>960</v>
      </c>
      <c r="M278" s="35">
        <v>3</v>
      </c>
      <c r="N278" s="35">
        <v>135</v>
      </c>
      <c r="O278" s="36">
        <f>H278*3</f>
        <v>1440</v>
      </c>
      <c r="P278" s="38">
        <f t="shared" si="98"/>
        <v>4648.96</v>
      </c>
      <c r="Q278" s="36">
        <f t="shared" si="99"/>
        <v>1669.04</v>
      </c>
      <c r="R278" s="36">
        <f t="shared" si="100"/>
        <v>206.4</v>
      </c>
      <c r="S278" s="38">
        <f>U278/8*8</f>
        <v>6524.4</v>
      </c>
      <c r="T278" s="38"/>
      <c r="U278" s="38">
        <f t="shared" si="96"/>
        <v>6524.4</v>
      </c>
      <c r="V278" s="38">
        <f>SUM(S278:S279)</f>
        <v>13048.8</v>
      </c>
      <c r="W278" s="38">
        <f>SUM(T278:T279)</f>
        <v>0</v>
      </c>
      <c r="X278" s="38">
        <f>SUM(U278:U279)</f>
        <v>13048.8</v>
      </c>
      <c r="Y278" s="60"/>
    </row>
    <row r="279" s="1" customFormat="1" spans="1:25">
      <c r="A279" s="19">
        <v>276</v>
      </c>
      <c r="B279" s="20" t="s">
        <v>598</v>
      </c>
      <c r="C279" s="22" t="s">
        <v>600</v>
      </c>
      <c r="D279" s="24" t="s">
        <v>35</v>
      </c>
      <c r="E279" s="24">
        <v>37</v>
      </c>
      <c r="F279" s="22" t="s">
        <v>601</v>
      </c>
      <c r="G279" s="23" t="s">
        <v>598</v>
      </c>
      <c r="H279" s="23">
        <v>480</v>
      </c>
      <c r="I279" s="23">
        <v>2</v>
      </c>
      <c r="J279" s="23">
        <v>1</v>
      </c>
      <c r="K279" s="23">
        <v>45</v>
      </c>
      <c r="L279" s="36">
        <f>H279*2</f>
        <v>960</v>
      </c>
      <c r="M279" s="35">
        <v>3</v>
      </c>
      <c r="N279" s="35">
        <v>135</v>
      </c>
      <c r="O279" s="36">
        <f>H279*3</f>
        <v>1440</v>
      </c>
      <c r="P279" s="38">
        <f t="shared" si="98"/>
        <v>4648.96</v>
      </c>
      <c r="Q279" s="36">
        <f t="shared" si="99"/>
        <v>1669.04</v>
      </c>
      <c r="R279" s="36">
        <f t="shared" si="100"/>
        <v>206.4</v>
      </c>
      <c r="S279" s="38">
        <f>U279/8*8</f>
        <v>6524.4</v>
      </c>
      <c r="T279" s="38"/>
      <c r="U279" s="38">
        <f t="shared" si="96"/>
        <v>6524.4</v>
      </c>
      <c r="V279" s="38"/>
      <c r="W279" s="38"/>
      <c r="X279" s="38"/>
      <c r="Y279" s="60"/>
    </row>
    <row r="280" s="1" customFormat="1" ht="24" spans="1:25">
      <c r="A280" s="19">
        <v>277</v>
      </c>
      <c r="B280" s="20" t="s">
        <v>598</v>
      </c>
      <c r="C280" s="24" t="s">
        <v>602</v>
      </c>
      <c r="D280" s="24" t="s">
        <v>30</v>
      </c>
      <c r="E280" s="24">
        <v>55</v>
      </c>
      <c r="F280" s="26" t="s">
        <v>603</v>
      </c>
      <c r="G280" s="23" t="s">
        <v>604</v>
      </c>
      <c r="H280" s="23">
        <v>480</v>
      </c>
      <c r="I280" s="25">
        <v>3</v>
      </c>
      <c r="J280" s="25">
        <v>2</v>
      </c>
      <c r="K280" s="25">
        <v>90</v>
      </c>
      <c r="L280" s="36">
        <f>H280*3</f>
        <v>1440</v>
      </c>
      <c r="M280" s="35">
        <v>2</v>
      </c>
      <c r="N280" s="35">
        <v>90</v>
      </c>
      <c r="O280" s="36">
        <f>H280*2</f>
        <v>960</v>
      </c>
      <c r="P280" s="38">
        <f t="shared" si="98"/>
        <v>4648.96</v>
      </c>
      <c r="Q280" s="36">
        <f t="shared" si="99"/>
        <v>1669.04</v>
      </c>
      <c r="R280" s="36">
        <f t="shared" si="100"/>
        <v>206.4</v>
      </c>
      <c r="S280" s="38">
        <f>U280/8*8</f>
        <v>6524.4</v>
      </c>
      <c r="T280" s="38"/>
      <c r="U280" s="38">
        <f t="shared" si="96"/>
        <v>6524.4</v>
      </c>
      <c r="V280" s="38">
        <f>S280</f>
        <v>6524.4</v>
      </c>
      <c r="W280" s="38">
        <f>T280</f>
        <v>0</v>
      </c>
      <c r="X280" s="38">
        <f>U280</f>
        <v>6524.4</v>
      </c>
      <c r="Y280" s="60"/>
    </row>
    <row r="281" s="1" customFormat="1" spans="1:25">
      <c r="A281" s="19">
        <v>278</v>
      </c>
      <c r="B281" s="20" t="s">
        <v>598</v>
      </c>
      <c r="C281" s="24" t="s">
        <v>605</v>
      </c>
      <c r="D281" s="24" t="s">
        <v>35</v>
      </c>
      <c r="E281" s="24">
        <v>49</v>
      </c>
      <c r="F281" s="22" t="s">
        <v>606</v>
      </c>
      <c r="G281" s="23" t="s">
        <v>607</v>
      </c>
      <c r="H281" s="23">
        <v>480</v>
      </c>
      <c r="I281" s="23">
        <v>4</v>
      </c>
      <c r="J281" s="23">
        <v>3</v>
      </c>
      <c r="K281" s="23">
        <v>135</v>
      </c>
      <c r="L281" s="39">
        <f>H281*4</f>
        <v>1920</v>
      </c>
      <c r="M281" s="35">
        <v>1</v>
      </c>
      <c r="N281" s="35">
        <v>45</v>
      </c>
      <c r="O281" s="23">
        <f>H281*1</f>
        <v>480</v>
      </c>
      <c r="P281" s="38">
        <f>581.12*7+535.97</f>
        <v>4603.81</v>
      </c>
      <c r="Q281" s="36">
        <f t="shared" ref="Q281:Q293" si="101">208.63*8</f>
        <v>1669.04</v>
      </c>
      <c r="R281" s="36">
        <f t="shared" ref="R281:R293" si="102">25.8*8</f>
        <v>206.4</v>
      </c>
      <c r="S281" s="38">
        <f>U281/8*7</f>
        <v>5669.34375</v>
      </c>
      <c r="T281" s="38">
        <f>U281/8</f>
        <v>809.90625</v>
      </c>
      <c r="U281" s="38">
        <f t="shared" si="96"/>
        <v>6479.25</v>
      </c>
      <c r="V281" s="38">
        <f>S281</f>
        <v>5669.34375</v>
      </c>
      <c r="W281" s="38">
        <f>T281</f>
        <v>809.90625</v>
      </c>
      <c r="X281" s="38">
        <f>U281</f>
        <v>6479.25</v>
      </c>
      <c r="Y281" s="60"/>
    </row>
    <row r="282" s="1" customFormat="1" spans="1:25">
      <c r="A282" s="19">
        <v>279</v>
      </c>
      <c r="B282" s="20" t="s">
        <v>608</v>
      </c>
      <c r="C282" s="24" t="s">
        <v>609</v>
      </c>
      <c r="D282" s="24" t="s">
        <v>30</v>
      </c>
      <c r="E282" s="24">
        <v>46</v>
      </c>
      <c r="F282" s="26" t="s">
        <v>145</v>
      </c>
      <c r="G282" s="23" t="s">
        <v>608</v>
      </c>
      <c r="H282" s="23">
        <v>480</v>
      </c>
      <c r="I282" s="23">
        <v>3</v>
      </c>
      <c r="J282" s="23">
        <v>2</v>
      </c>
      <c r="K282" s="23">
        <v>90</v>
      </c>
      <c r="L282" s="39">
        <f>H282*3</f>
        <v>1440</v>
      </c>
      <c r="M282" s="35">
        <v>2</v>
      </c>
      <c r="N282" s="35">
        <v>90</v>
      </c>
      <c r="O282" s="23">
        <f>H282*2</f>
        <v>960</v>
      </c>
      <c r="P282" s="38">
        <f>581.12*8</f>
        <v>4648.96</v>
      </c>
      <c r="Q282" s="36">
        <f t="shared" si="101"/>
        <v>1669.04</v>
      </c>
      <c r="R282" s="36">
        <f t="shared" si="102"/>
        <v>206.4</v>
      </c>
      <c r="S282" s="38">
        <f>U282/8*7</f>
        <v>5708.85</v>
      </c>
      <c r="T282" s="38">
        <f>U282/8</f>
        <v>815.55</v>
      </c>
      <c r="U282" s="38">
        <f t="shared" si="96"/>
        <v>6524.4</v>
      </c>
      <c r="V282" s="38">
        <f>SUM(S282:S295)</f>
        <v>58577.09</v>
      </c>
      <c r="W282" s="38">
        <f>SUM(T282:T295)</f>
        <v>20243.39</v>
      </c>
      <c r="X282" s="38">
        <f>SUM(U282:U295)</f>
        <v>78820.48</v>
      </c>
      <c r="Y282" s="60"/>
    </row>
    <row r="283" s="1" customFormat="1" spans="1:25">
      <c r="A283" s="19">
        <v>280</v>
      </c>
      <c r="B283" s="20" t="s">
        <v>608</v>
      </c>
      <c r="C283" s="24" t="s">
        <v>610</v>
      </c>
      <c r="D283" s="24" t="s">
        <v>35</v>
      </c>
      <c r="E283" s="24">
        <v>31</v>
      </c>
      <c r="F283" s="26" t="s">
        <v>611</v>
      </c>
      <c r="G283" s="23" t="s">
        <v>608</v>
      </c>
      <c r="H283" s="23">
        <v>1120</v>
      </c>
      <c r="I283" s="23">
        <v>4</v>
      </c>
      <c r="J283" s="23">
        <v>3</v>
      </c>
      <c r="K283" s="23">
        <v>315</v>
      </c>
      <c r="L283" s="23">
        <f>H283*4</f>
        <v>4480</v>
      </c>
      <c r="M283" s="35">
        <v>1</v>
      </c>
      <c r="N283" s="35">
        <v>105</v>
      </c>
      <c r="O283" s="36">
        <f>H283*1</f>
        <v>1120</v>
      </c>
      <c r="P283" s="38">
        <f>581.12*8</f>
        <v>4648.96</v>
      </c>
      <c r="Q283" s="36">
        <f t="shared" si="101"/>
        <v>1669.04</v>
      </c>
      <c r="R283" s="36">
        <f t="shared" si="102"/>
        <v>206.4</v>
      </c>
      <c r="S283" s="38">
        <f>U283/8*6</f>
        <v>4893.3</v>
      </c>
      <c r="T283" s="38">
        <f>U283/8*2</f>
        <v>1631.1</v>
      </c>
      <c r="U283" s="38">
        <f t="shared" si="96"/>
        <v>6524.4</v>
      </c>
      <c r="V283" s="38"/>
      <c r="W283" s="38"/>
      <c r="X283" s="38"/>
      <c r="Y283" s="60"/>
    </row>
    <row r="284" s="1" customFormat="1" spans="1:25">
      <c r="A284" s="19">
        <v>281</v>
      </c>
      <c r="B284" s="20" t="s">
        <v>608</v>
      </c>
      <c r="C284" s="24" t="s">
        <v>612</v>
      </c>
      <c r="D284" s="24" t="s">
        <v>35</v>
      </c>
      <c r="E284" s="24">
        <v>35</v>
      </c>
      <c r="F284" s="26" t="s">
        <v>613</v>
      </c>
      <c r="G284" s="23" t="s">
        <v>608</v>
      </c>
      <c r="H284" s="23">
        <v>1120</v>
      </c>
      <c r="I284" s="23">
        <v>4</v>
      </c>
      <c r="J284" s="23">
        <v>3</v>
      </c>
      <c r="K284" s="23">
        <v>315</v>
      </c>
      <c r="L284" s="23">
        <f>H284*4</f>
        <v>4480</v>
      </c>
      <c r="M284" s="35">
        <v>1</v>
      </c>
      <c r="N284" s="35">
        <v>105</v>
      </c>
      <c r="O284" s="36">
        <f>H284*1</f>
        <v>1120</v>
      </c>
      <c r="P284" s="38">
        <f>581.12*8</f>
        <v>4648.96</v>
      </c>
      <c r="Q284" s="36">
        <f t="shared" si="101"/>
        <v>1669.04</v>
      </c>
      <c r="R284" s="36">
        <f t="shared" si="102"/>
        <v>206.4</v>
      </c>
      <c r="S284" s="38">
        <f>U284/8*6</f>
        <v>4893.3</v>
      </c>
      <c r="T284" s="38">
        <f>U284/8*2</f>
        <v>1631.1</v>
      </c>
      <c r="U284" s="38">
        <f t="shared" si="96"/>
        <v>6524.4</v>
      </c>
      <c r="V284" s="38"/>
      <c r="W284" s="38"/>
      <c r="X284" s="38"/>
      <c r="Y284" s="60"/>
    </row>
    <row r="285" s="1" customFormat="1" spans="1:25">
      <c r="A285" s="19">
        <v>282</v>
      </c>
      <c r="B285" s="20" t="s">
        <v>608</v>
      </c>
      <c r="C285" s="24" t="s">
        <v>614</v>
      </c>
      <c r="D285" s="24" t="s">
        <v>35</v>
      </c>
      <c r="E285" s="24">
        <v>49</v>
      </c>
      <c r="F285" s="27" t="s">
        <v>615</v>
      </c>
      <c r="G285" s="23" t="s">
        <v>608</v>
      </c>
      <c r="H285" s="23">
        <v>480</v>
      </c>
      <c r="I285" s="23">
        <v>3</v>
      </c>
      <c r="J285" s="23">
        <v>2</v>
      </c>
      <c r="K285" s="23">
        <v>90</v>
      </c>
      <c r="L285" s="39">
        <f t="shared" ref="L285:L292" si="103">H285*3</f>
        <v>1440</v>
      </c>
      <c r="M285" s="35">
        <v>2</v>
      </c>
      <c r="N285" s="35">
        <v>90</v>
      </c>
      <c r="O285" s="23">
        <f t="shared" ref="O285:O292" si="104">H285*2</f>
        <v>960</v>
      </c>
      <c r="P285" s="38">
        <f>535.97*8</f>
        <v>4287.76</v>
      </c>
      <c r="Q285" s="36"/>
      <c r="R285" s="36"/>
      <c r="S285" s="38">
        <f t="shared" ref="S285:S292" si="105">U285/8*7</f>
        <v>3751.79</v>
      </c>
      <c r="T285" s="38">
        <f t="shared" ref="T285:T292" si="106">U285/8</f>
        <v>535.97</v>
      </c>
      <c r="U285" s="38">
        <f t="shared" si="96"/>
        <v>4287.76</v>
      </c>
      <c r="V285" s="38"/>
      <c r="W285" s="38"/>
      <c r="X285" s="38"/>
      <c r="Y285" s="60" t="s">
        <v>102</v>
      </c>
    </row>
    <row r="286" s="1" customFormat="1" spans="1:25">
      <c r="A286" s="19">
        <v>283</v>
      </c>
      <c r="B286" s="20" t="s">
        <v>608</v>
      </c>
      <c r="C286" s="24" t="s">
        <v>616</v>
      </c>
      <c r="D286" s="24" t="s">
        <v>35</v>
      </c>
      <c r="E286" s="24">
        <v>45</v>
      </c>
      <c r="F286" s="27" t="s">
        <v>291</v>
      </c>
      <c r="G286" s="23" t="s">
        <v>608</v>
      </c>
      <c r="H286" s="23">
        <v>480</v>
      </c>
      <c r="I286" s="23">
        <v>3</v>
      </c>
      <c r="J286" s="23">
        <v>2</v>
      </c>
      <c r="K286" s="23">
        <v>90</v>
      </c>
      <c r="L286" s="39">
        <f t="shared" si="103"/>
        <v>1440</v>
      </c>
      <c r="M286" s="35">
        <v>2</v>
      </c>
      <c r="N286" s="35">
        <v>90</v>
      </c>
      <c r="O286" s="23">
        <f t="shared" si="104"/>
        <v>960</v>
      </c>
      <c r="P286" s="38">
        <f>581.12*8</f>
        <v>4648.96</v>
      </c>
      <c r="Q286" s="36">
        <f t="shared" si="101"/>
        <v>1669.04</v>
      </c>
      <c r="R286" s="36">
        <f t="shared" si="102"/>
        <v>206.4</v>
      </c>
      <c r="S286" s="38">
        <f t="shared" si="105"/>
        <v>5708.85</v>
      </c>
      <c r="T286" s="38">
        <f t="shared" si="106"/>
        <v>815.55</v>
      </c>
      <c r="U286" s="38">
        <f t="shared" si="96"/>
        <v>6524.4</v>
      </c>
      <c r="V286" s="38"/>
      <c r="W286" s="38"/>
      <c r="X286" s="38"/>
      <c r="Y286" s="60"/>
    </row>
    <row r="287" s="1" customFormat="1" spans="1:25">
      <c r="A287" s="19">
        <v>284</v>
      </c>
      <c r="B287" s="20" t="s">
        <v>608</v>
      </c>
      <c r="C287" s="24" t="s">
        <v>617</v>
      </c>
      <c r="D287" s="24" t="s">
        <v>35</v>
      </c>
      <c r="E287" s="24">
        <v>46</v>
      </c>
      <c r="F287" s="27" t="s">
        <v>63</v>
      </c>
      <c r="G287" s="23" t="s">
        <v>608</v>
      </c>
      <c r="H287" s="23">
        <v>480</v>
      </c>
      <c r="I287" s="23">
        <v>3</v>
      </c>
      <c r="J287" s="23">
        <v>2</v>
      </c>
      <c r="K287" s="23">
        <v>90</v>
      </c>
      <c r="L287" s="39">
        <f t="shared" si="103"/>
        <v>1440</v>
      </c>
      <c r="M287" s="35">
        <v>2</v>
      </c>
      <c r="N287" s="35">
        <v>90</v>
      </c>
      <c r="O287" s="23">
        <f t="shared" si="104"/>
        <v>960</v>
      </c>
      <c r="P287" s="38">
        <f>581.12*8</f>
        <v>4648.96</v>
      </c>
      <c r="Q287" s="36">
        <f t="shared" si="101"/>
        <v>1669.04</v>
      </c>
      <c r="R287" s="36">
        <f t="shared" si="102"/>
        <v>206.4</v>
      </c>
      <c r="S287" s="38">
        <f t="shared" si="105"/>
        <v>5708.85</v>
      </c>
      <c r="T287" s="38">
        <f t="shared" si="106"/>
        <v>815.55</v>
      </c>
      <c r="U287" s="38">
        <f t="shared" si="96"/>
        <v>6524.4</v>
      </c>
      <c r="V287" s="38"/>
      <c r="W287" s="38"/>
      <c r="X287" s="38"/>
      <c r="Y287" s="60"/>
    </row>
    <row r="288" s="1" customFormat="1" spans="1:25">
      <c r="A288" s="19">
        <v>285</v>
      </c>
      <c r="B288" s="20" t="s">
        <v>608</v>
      </c>
      <c r="C288" s="24" t="s">
        <v>618</v>
      </c>
      <c r="D288" s="24" t="s">
        <v>30</v>
      </c>
      <c r="E288" s="24">
        <v>46</v>
      </c>
      <c r="F288" s="22" t="s">
        <v>619</v>
      </c>
      <c r="G288" s="23" t="s">
        <v>608</v>
      </c>
      <c r="H288" s="23">
        <v>1120</v>
      </c>
      <c r="I288" s="23">
        <v>3</v>
      </c>
      <c r="J288" s="23">
        <v>2</v>
      </c>
      <c r="K288" s="23">
        <v>210</v>
      </c>
      <c r="L288" s="39">
        <f t="shared" si="103"/>
        <v>3360</v>
      </c>
      <c r="M288" s="35">
        <v>2</v>
      </c>
      <c r="N288" s="35">
        <v>210</v>
      </c>
      <c r="O288" s="23">
        <f t="shared" si="104"/>
        <v>2240</v>
      </c>
      <c r="P288" s="38">
        <f>581.12*8</f>
        <v>4648.96</v>
      </c>
      <c r="Q288" s="36">
        <f t="shared" si="101"/>
        <v>1669.04</v>
      </c>
      <c r="R288" s="36">
        <f t="shared" si="102"/>
        <v>206.4</v>
      </c>
      <c r="S288" s="38">
        <f t="shared" si="105"/>
        <v>5708.85</v>
      </c>
      <c r="T288" s="38">
        <f t="shared" si="106"/>
        <v>815.55</v>
      </c>
      <c r="U288" s="38">
        <f t="shared" si="96"/>
        <v>6524.4</v>
      </c>
      <c r="V288" s="38"/>
      <c r="W288" s="38"/>
      <c r="X288" s="38"/>
      <c r="Y288" s="60"/>
    </row>
    <row r="289" s="1" customFormat="1" spans="1:25">
      <c r="A289" s="19">
        <v>286</v>
      </c>
      <c r="B289" s="20" t="s">
        <v>608</v>
      </c>
      <c r="C289" s="24" t="s">
        <v>620</v>
      </c>
      <c r="D289" s="24" t="s">
        <v>35</v>
      </c>
      <c r="E289" s="24">
        <v>36</v>
      </c>
      <c r="F289" s="22" t="s">
        <v>39</v>
      </c>
      <c r="G289" s="23" t="s">
        <v>608</v>
      </c>
      <c r="H289" s="23">
        <v>480</v>
      </c>
      <c r="I289" s="23">
        <v>3</v>
      </c>
      <c r="J289" s="23">
        <v>2</v>
      </c>
      <c r="K289" s="23">
        <v>90</v>
      </c>
      <c r="L289" s="39">
        <f t="shared" si="103"/>
        <v>1440</v>
      </c>
      <c r="M289" s="35">
        <v>2</v>
      </c>
      <c r="N289" s="35">
        <v>90</v>
      </c>
      <c r="O289" s="23">
        <f t="shared" si="104"/>
        <v>960</v>
      </c>
      <c r="P289" s="38">
        <f>581.12*8</f>
        <v>4648.96</v>
      </c>
      <c r="Q289" s="36">
        <f t="shared" si="101"/>
        <v>1669.04</v>
      </c>
      <c r="R289" s="36">
        <f t="shared" si="102"/>
        <v>206.4</v>
      </c>
      <c r="S289" s="38">
        <f t="shared" si="105"/>
        <v>5708.85</v>
      </c>
      <c r="T289" s="38">
        <f t="shared" si="106"/>
        <v>815.55</v>
      </c>
      <c r="U289" s="38">
        <f t="shared" si="96"/>
        <v>6524.4</v>
      </c>
      <c r="V289" s="38"/>
      <c r="W289" s="38"/>
      <c r="X289" s="38"/>
      <c r="Y289" s="60"/>
    </row>
    <row r="290" s="1" customFormat="1" spans="1:25">
      <c r="A290" s="19">
        <v>287</v>
      </c>
      <c r="B290" s="20" t="s">
        <v>608</v>
      </c>
      <c r="C290" s="24" t="s">
        <v>621</v>
      </c>
      <c r="D290" s="24" t="s">
        <v>30</v>
      </c>
      <c r="E290" s="24">
        <v>55</v>
      </c>
      <c r="F290" s="26" t="s">
        <v>82</v>
      </c>
      <c r="G290" s="23" t="s">
        <v>608</v>
      </c>
      <c r="H290" s="23">
        <v>1120</v>
      </c>
      <c r="I290" s="23">
        <v>3</v>
      </c>
      <c r="J290" s="23">
        <v>2</v>
      </c>
      <c r="K290" s="23">
        <v>210</v>
      </c>
      <c r="L290" s="39">
        <f t="shared" si="103"/>
        <v>3360</v>
      </c>
      <c r="M290" s="35">
        <v>2</v>
      </c>
      <c r="N290" s="35">
        <v>210</v>
      </c>
      <c r="O290" s="23">
        <f t="shared" si="104"/>
        <v>2240</v>
      </c>
      <c r="P290" s="38">
        <f>581.12*8</f>
        <v>4648.96</v>
      </c>
      <c r="Q290" s="36">
        <f t="shared" si="101"/>
        <v>1669.04</v>
      </c>
      <c r="R290" s="36">
        <f t="shared" si="102"/>
        <v>206.4</v>
      </c>
      <c r="S290" s="38">
        <f t="shared" si="105"/>
        <v>5708.85</v>
      </c>
      <c r="T290" s="38">
        <f t="shared" si="106"/>
        <v>815.55</v>
      </c>
      <c r="U290" s="38">
        <f t="shared" si="96"/>
        <v>6524.4</v>
      </c>
      <c r="V290" s="38"/>
      <c r="W290" s="38"/>
      <c r="X290" s="38"/>
      <c r="Y290" s="60"/>
    </row>
    <row r="291" s="1" customFormat="1" spans="1:25">
      <c r="A291" s="19">
        <v>288</v>
      </c>
      <c r="B291" s="20" t="s">
        <v>608</v>
      </c>
      <c r="C291" s="24" t="s">
        <v>622</v>
      </c>
      <c r="D291" s="24" t="s">
        <v>30</v>
      </c>
      <c r="E291" s="24">
        <v>32</v>
      </c>
      <c r="F291" s="26" t="s">
        <v>400</v>
      </c>
      <c r="G291" s="23" t="s">
        <v>608</v>
      </c>
      <c r="H291" s="23">
        <v>1120</v>
      </c>
      <c r="I291" s="23">
        <v>3</v>
      </c>
      <c r="J291" s="23">
        <v>2</v>
      </c>
      <c r="K291" s="23">
        <v>210</v>
      </c>
      <c r="L291" s="39">
        <f t="shared" si="103"/>
        <v>3360</v>
      </c>
      <c r="M291" s="35">
        <v>2</v>
      </c>
      <c r="N291" s="35">
        <v>210</v>
      </c>
      <c r="O291" s="23">
        <f t="shared" si="104"/>
        <v>2240</v>
      </c>
      <c r="P291" s="38">
        <f>535.97*8</f>
        <v>4287.76</v>
      </c>
      <c r="Q291" s="36">
        <f t="shared" si="101"/>
        <v>1669.04</v>
      </c>
      <c r="R291" s="36">
        <f t="shared" si="102"/>
        <v>206.4</v>
      </c>
      <c r="S291" s="38">
        <f t="shared" si="105"/>
        <v>5392.8</v>
      </c>
      <c r="T291" s="38">
        <f t="shared" si="106"/>
        <v>770.4</v>
      </c>
      <c r="U291" s="38">
        <f t="shared" si="96"/>
        <v>6163.2</v>
      </c>
      <c r="V291" s="38"/>
      <c r="W291" s="38"/>
      <c r="X291" s="38"/>
      <c r="Y291" s="60" t="s">
        <v>102</v>
      </c>
    </row>
    <row r="292" s="1" customFormat="1" spans="1:25">
      <c r="A292" s="19">
        <v>289</v>
      </c>
      <c r="B292" s="20" t="s">
        <v>608</v>
      </c>
      <c r="C292" s="24" t="s">
        <v>623</v>
      </c>
      <c r="D292" s="24" t="s">
        <v>35</v>
      </c>
      <c r="E292" s="24">
        <v>49</v>
      </c>
      <c r="F292" s="22" t="s">
        <v>122</v>
      </c>
      <c r="G292" s="23" t="s">
        <v>624</v>
      </c>
      <c r="H292" s="23">
        <v>1120</v>
      </c>
      <c r="I292" s="23">
        <v>3</v>
      </c>
      <c r="J292" s="23">
        <v>2</v>
      </c>
      <c r="K292" s="23">
        <v>210</v>
      </c>
      <c r="L292" s="39">
        <f t="shared" si="103"/>
        <v>3360</v>
      </c>
      <c r="M292" s="35">
        <v>2</v>
      </c>
      <c r="N292" s="35">
        <v>210</v>
      </c>
      <c r="O292" s="23">
        <f t="shared" si="104"/>
        <v>2240</v>
      </c>
      <c r="P292" s="38">
        <f>535.97*8</f>
        <v>4287.76</v>
      </c>
      <c r="Q292" s="36">
        <f t="shared" si="101"/>
        <v>1669.04</v>
      </c>
      <c r="R292" s="36">
        <f t="shared" si="102"/>
        <v>206.4</v>
      </c>
      <c r="S292" s="38">
        <f t="shared" si="105"/>
        <v>5392.8</v>
      </c>
      <c r="T292" s="38">
        <f t="shared" si="106"/>
        <v>770.4</v>
      </c>
      <c r="U292" s="38">
        <f t="shared" si="96"/>
        <v>6163.2</v>
      </c>
      <c r="V292" s="38"/>
      <c r="W292" s="38"/>
      <c r="X292" s="38"/>
      <c r="Y292" s="60" t="s">
        <v>102</v>
      </c>
    </row>
    <row r="293" s="1" customFormat="1" spans="1:25">
      <c r="A293" s="19">
        <v>290</v>
      </c>
      <c r="B293" s="20" t="s">
        <v>608</v>
      </c>
      <c r="C293" s="24" t="s">
        <v>625</v>
      </c>
      <c r="D293" s="24" t="s">
        <v>35</v>
      </c>
      <c r="E293" s="24">
        <v>30</v>
      </c>
      <c r="F293" s="26" t="s">
        <v>626</v>
      </c>
      <c r="G293" s="23" t="s">
        <v>627</v>
      </c>
      <c r="H293" s="23">
        <v>1120</v>
      </c>
      <c r="I293" s="23">
        <v>5</v>
      </c>
      <c r="J293" s="23">
        <v>4</v>
      </c>
      <c r="K293" s="23">
        <v>420</v>
      </c>
      <c r="L293" s="36">
        <f>H293*5</f>
        <v>5600</v>
      </c>
      <c r="M293" s="35">
        <v>0</v>
      </c>
      <c r="N293" s="35">
        <v>0</v>
      </c>
      <c r="O293" s="36">
        <v>0</v>
      </c>
      <c r="P293" s="38">
        <f>581.12*8</f>
        <v>4648.96</v>
      </c>
      <c r="Q293" s="36">
        <f t="shared" si="101"/>
        <v>1669.04</v>
      </c>
      <c r="R293" s="36">
        <f t="shared" si="102"/>
        <v>206.4</v>
      </c>
      <c r="S293" s="38">
        <v>0</v>
      </c>
      <c r="T293" s="38">
        <f>U293</f>
        <v>6524.4</v>
      </c>
      <c r="U293" s="38">
        <f t="shared" si="96"/>
        <v>6524.4</v>
      </c>
      <c r="V293" s="38"/>
      <c r="W293" s="38"/>
      <c r="X293" s="38"/>
      <c r="Y293" s="60"/>
    </row>
    <row r="294" s="1" customFormat="1" spans="1:25">
      <c r="A294" s="19">
        <v>291</v>
      </c>
      <c r="B294" s="20" t="s">
        <v>608</v>
      </c>
      <c r="C294" s="24" t="s">
        <v>628</v>
      </c>
      <c r="D294" s="24" t="s">
        <v>35</v>
      </c>
      <c r="E294" s="24">
        <v>50</v>
      </c>
      <c r="F294" s="26" t="s">
        <v>119</v>
      </c>
      <c r="G294" s="23" t="s">
        <v>608</v>
      </c>
      <c r="H294" s="23"/>
      <c r="I294" s="23"/>
      <c r="J294" s="23"/>
      <c r="K294" s="23"/>
      <c r="L294" s="39"/>
      <c r="M294" s="35"/>
      <c r="N294" s="35"/>
      <c r="O294" s="23"/>
      <c r="P294" s="38">
        <f>581.12*3</f>
        <v>1743.36</v>
      </c>
      <c r="Q294" s="36"/>
      <c r="R294" s="36"/>
      <c r="S294" s="38">
        <v>0</v>
      </c>
      <c r="T294" s="38">
        <f>U294</f>
        <v>1743.36</v>
      </c>
      <c r="U294" s="38">
        <f t="shared" si="96"/>
        <v>1743.36</v>
      </c>
      <c r="V294" s="38"/>
      <c r="W294" s="38"/>
      <c r="X294" s="38"/>
      <c r="Y294" s="60" t="s">
        <v>141</v>
      </c>
    </row>
    <row r="295" s="1" customFormat="1" spans="1:25">
      <c r="A295" s="19">
        <v>292</v>
      </c>
      <c r="B295" s="20" t="s">
        <v>608</v>
      </c>
      <c r="C295" s="24" t="s">
        <v>629</v>
      </c>
      <c r="D295" s="24" t="s">
        <v>35</v>
      </c>
      <c r="E295" s="24">
        <v>50</v>
      </c>
      <c r="F295" s="26" t="s">
        <v>630</v>
      </c>
      <c r="G295" s="23" t="s">
        <v>608</v>
      </c>
      <c r="H295" s="23"/>
      <c r="I295" s="23"/>
      <c r="J295" s="23"/>
      <c r="K295" s="23"/>
      <c r="L295" s="39"/>
      <c r="M295" s="35"/>
      <c r="N295" s="35"/>
      <c r="O295" s="23"/>
      <c r="P295" s="38">
        <f>581.12*3</f>
        <v>1743.36</v>
      </c>
      <c r="Q295" s="36"/>
      <c r="R295" s="36"/>
      <c r="S295" s="38">
        <v>0</v>
      </c>
      <c r="T295" s="38">
        <f>U295</f>
        <v>1743.36</v>
      </c>
      <c r="U295" s="38">
        <f t="shared" si="96"/>
        <v>1743.36</v>
      </c>
      <c r="V295" s="38"/>
      <c r="W295" s="38"/>
      <c r="X295" s="38"/>
      <c r="Y295" s="60" t="s">
        <v>141</v>
      </c>
    </row>
    <row r="296" s="1" customFormat="1" spans="1:25">
      <c r="A296" s="19">
        <v>293</v>
      </c>
      <c r="B296" s="20" t="s">
        <v>631</v>
      </c>
      <c r="C296" s="24" t="s">
        <v>632</v>
      </c>
      <c r="D296" s="24" t="s">
        <v>30</v>
      </c>
      <c r="E296" s="24">
        <v>33</v>
      </c>
      <c r="F296" s="26" t="s">
        <v>402</v>
      </c>
      <c r="G296" s="23" t="s">
        <v>631</v>
      </c>
      <c r="H296" s="23">
        <v>480</v>
      </c>
      <c r="I296" s="25">
        <v>3</v>
      </c>
      <c r="J296" s="25">
        <v>2</v>
      </c>
      <c r="K296" s="25">
        <v>90</v>
      </c>
      <c r="L296" s="36">
        <f>H296*3</f>
        <v>1440</v>
      </c>
      <c r="M296" s="35">
        <v>2</v>
      </c>
      <c r="N296" s="35">
        <v>90</v>
      </c>
      <c r="O296" s="36">
        <f>H296*2</f>
        <v>960</v>
      </c>
      <c r="P296" s="38">
        <f t="shared" ref="P296:P304" si="107">581.12*8</f>
        <v>4648.96</v>
      </c>
      <c r="Q296" s="36">
        <f t="shared" ref="Q296:Q304" si="108">208.63*8</f>
        <v>1669.04</v>
      </c>
      <c r="R296" s="36">
        <f>25.8*8</f>
        <v>206.4</v>
      </c>
      <c r="S296" s="38">
        <f>U296/8*8</f>
        <v>6524.4</v>
      </c>
      <c r="T296" s="38"/>
      <c r="U296" s="38">
        <f t="shared" si="96"/>
        <v>6524.4</v>
      </c>
      <c r="V296" s="38">
        <f>SUM(S296:S300)</f>
        <v>32622</v>
      </c>
      <c r="W296" s="38">
        <f>SUM(T296:T300)</f>
        <v>0</v>
      </c>
      <c r="X296" s="38">
        <f>SUM(U296:U300)</f>
        <v>32622</v>
      </c>
      <c r="Y296" s="60"/>
    </row>
    <row r="297" s="1" customFormat="1" spans="1:25">
      <c r="A297" s="19">
        <v>294</v>
      </c>
      <c r="B297" s="20" t="s">
        <v>631</v>
      </c>
      <c r="C297" s="24" t="s">
        <v>633</v>
      </c>
      <c r="D297" s="24" t="s">
        <v>30</v>
      </c>
      <c r="E297" s="24">
        <v>47</v>
      </c>
      <c r="F297" s="26" t="s">
        <v>227</v>
      </c>
      <c r="G297" s="23" t="s">
        <v>631</v>
      </c>
      <c r="H297" s="23">
        <v>480</v>
      </c>
      <c r="I297" s="25">
        <v>3</v>
      </c>
      <c r="J297" s="25">
        <v>2</v>
      </c>
      <c r="K297" s="25">
        <v>90</v>
      </c>
      <c r="L297" s="36">
        <f>H297*3</f>
        <v>1440</v>
      </c>
      <c r="M297" s="35">
        <v>2</v>
      </c>
      <c r="N297" s="35">
        <v>90</v>
      </c>
      <c r="O297" s="36">
        <f>H297*2</f>
        <v>960</v>
      </c>
      <c r="P297" s="38">
        <f t="shared" si="107"/>
        <v>4648.96</v>
      </c>
      <c r="Q297" s="36">
        <f t="shared" si="108"/>
        <v>1669.04</v>
      </c>
      <c r="R297" s="36">
        <f>25.8*8</f>
        <v>206.4</v>
      </c>
      <c r="S297" s="38">
        <f>U297/8*8</f>
        <v>6524.4</v>
      </c>
      <c r="T297" s="38"/>
      <c r="U297" s="38">
        <f t="shared" si="96"/>
        <v>6524.4</v>
      </c>
      <c r="V297" s="38"/>
      <c r="W297" s="38"/>
      <c r="X297" s="38"/>
      <c r="Y297" s="60"/>
    </row>
    <row r="298" s="1" customFormat="1" spans="1:25">
      <c r="A298" s="19">
        <v>295</v>
      </c>
      <c r="B298" s="20" t="s">
        <v>631</v>
      </c>
      <c r="C298" s="24" t="s">
        <v>634</v>
      </c>
      <c r="D298" s="24" t="s">
        <v>35</v>
      </c>
      <c r="E298" s="24">
        <v>49</v>
      </c>
      <c r="F298" s="22" t="s">
        <v>635</v>
      </c>
      <c r="G298" s="23" t="s">
        <v>631</v>
      </c>
      <c r="H298" s="23">
        <v>480</v>
      </c>
      <c r="I298" s="25">
        <v>3</v>
      </c>
      <c r="J298" s="25">
        <v>2</v>
      </c>
      <c r="K298" s="25">
        <v>90</v>
      </c>
      <c r="L298" s="36">
        <f>H298*3</f>
        <v>1440</v>
      </c>
      <c r="M298" s="35">
        <v>2</v>
      </c>
      <c r="N298" s="35">
        <v>90</v>
      </c>
      <c r="O298" s="36">
        <f>H298*2</f>
        <v>960</v>
      </c>
      <c r="P298" s="38">
        <f t="shared" si="107"/>
        <v>4648.96</v>
      </c>
      <c r="Q298" s="36">
        <f t="shared" si="108"/>
        <v>1669.04</v>
      </c>
      <c r="R298" s="36">
        <f>25.8*8</f>
        <v>206.4</v>
      </c>
      <c r="S298" s="38">
        <f>U298/8*8</f>
        <v>6524.4</v>
      </c>
      <c r="T298" s="38"/>
      <c r="U298" s="38">
        <f t="shared" si="96"/>
        <v>6524.4</v>
      </c>
      <c r="V298" s="38"/>
      <c r="W298" s="38"/>
      <c r="X298" s="38"/>
      <c r="Y298" s="60"/>
    </row>
    <row r="299" s="1" customFormat="1" spans="1:25">
      <c r="A299" s="19">
        <v>296</v>
      </c>
      <c r="B299" s="20" t="s">
        <v>631</v>
      </c>
      <c r="C299" s="24" t="s">
        <v>636</v>
      </c>
      <c r="D299" s="24" t="s">
        <v>35</v>
      </c>
      <c r="E299" s="24">
        <v>49</v>
      </c>
      <c r="F299" s="26" t="s">
        <v>630</v>
      </c>
      <c r="G299" s="23" t="s">
        <v>631</v>
      </c>
      <c r="H299" s="23">
        <v>480</v>
      </c>
      <c r="I299" s="25">
        <v>3</v>
      </c>
      <c r="J299" s="25">
        <v>2</v>
      </c>
      <c r="K299" s="25">
        <v>90</v>
      </c>
      <c r="L299" s="36">
        <f>H299*3</f>
        <v>1440</v>
      </c>
      <c r="M299" s="35">
        <v>2</v>
      </c>
      <c r="N299" s="35">
        <v>90</v>
      </c>
      <c r="O299" s="36">
        <f>H299*2</f>
        <v>960</v>
      </c>
      <c r="P299" s="38">
        <f t="shared" si="107"/>
        <v>4648.96</v>
      </c>
      <c r="Q299" s="36">
        <f t="shared" si="108"/>
        <v>1669.04</v>
      </c>
      <c r="R299" s="36">
        <f t="shared" ref="R299:R308" si="109">25.8*8</f>
        <v>206.4</v>
      </c>
      <c r="S299" s="38">
        <f>U299/8*8</f>
        <v>6524.4</v>
      </c>
      <c r="T299" s="38"/>
      <c r="U299" s="38">
        <f t="shared" si="96"/>
        <v>6524.4</v>
      </c>
      <c r="V299" s="38"/>
      <c r="W299" s="38"/>
      <c r="X299" s="38"/>
      <c r="Y299" s="60"/>
    </row>
    <row r="300" s="1" customFormat="1" spans="1:25">
      <c r="A300" s="19">
        <v>297</v>
      </c>
      <c r="B300" s="20" t="s">
        <v>631</v>
      </c>
      <c r="C300" s="24" t="s">
        <v>637</v>
      </c>
      <c r="D300" s="24" t="s">
        <v>35</v>
      </c>
      <c r="E300" s="24">
        <v>33</v>
      </c>
      <c r="F300" s="22" t="s">
        <v>364</v>
      </c>
      <c r="G300" s="23" t="s">
        <v>631</v>
      </c>
      <c r="H300" s="23">
        <v>480</v>
      </c>
      <c r="I300" s="25">
        <v>3</v>
      </c>
      <c r="J300" s="25">
        <v>2</v>
      </c>
      <c r="K300" s="25">
        <v>90</v>
      </c>
      <c r="L300" s="36">
        <f>H300*3</f>
        <v>1440</v>
      </c>
      <c r="M300" s="35">
        <v>2</v>
      </c>
      <c r="N300" s="35">
        <v>90</v>
      </c>
      <c r="O300" s="36">
        <f>H300*2</f>
        <v>960</v>
      </c>
      <c r="P300" s="38">
        <f t="shared" si="107"/>
        <v>4648.96</v>
      </c>
      <c r="Q300" s="36">
        <f t="shared" si="108"/>
        <v>1669.04</v>
      </c>
      <c r="R300" s="36">
        <f t="shared" si="109"/>
        <v>206.4</v>
      </c>
      <c r="S300" s="38">
        <f>U300/8*8</f>
        <v>6524.4</v>
      </c>
      <c r="T300" s="38"/>
      <c r="U300" s="38">
        <f t="shared" si="96"/>
        <v>6524.4</v>
      </c>
      <c r="V300" s="38"/>
      <c r="W300" s="38"/>
      <c r="X300" s="38"/>
      <c r="Y300" s="60"/>
    </row>
    <row r="301" s="1" customFormat="1" ht="24" spans="1:25">
      <c r="A301" s="19">
        <v>298</v>
      </c>
      <c r="B301" s="20" t="s">
        <v>631</v>
      </c>
      <c r="C301" s="24" t="s">
        <v>638</v>
      </c>
      <c r="D301" s="24" t="s">
        <v>35</v>
      </c>
      <c r="E301" s="24">
        <v>46</v>
      </c>
      <c r="F301" s="26" t="s">
        <v>276</v>
      </c>
      <c r="G301" s="23" t="s">
        <v>639</v>
      </c>
      <c r="H301" s="23">
        <v>1120</v>
      </c>
      <c r="I301" s="23">
        <v>5</v>
      </c>
      <c r="J301" s="23">
        <v>4</v>
      </c>
      <c r="K301" s="23">
        <v>420</v>
      </c>
      <c r="L301" s="36">
        <f>H301*5</f>
        <v>5600</v>
      </c>
      <c r="M301" s="35">
        <v>0</v>
      </c>
      <c r="N301" s="35">
        <v>0</v>
      </c>
      <c r="O301" s="36">
        <v>0</v>
      </c>
      <c r="P301" s="38">
        <f t="shared" si="107"/>
        <v>4648.96</v>
      </c>
      <c r="Q301" s="36">
        <f t="shared" si="108"/>
        <v>1669.04</v>
      </c>
      <c r="R301" s="36">
        <f t="shared" si="109"/>
        <v>206.4</v>
      </c>
      <c r="S301" s="38">
        <f>U:U/8</f>
        <v>815.55</v>
      </c>
      <c r="T301" s="38">
        <f>U301/8*7</f>
        <v>5708.85</v>
      </c>
      <c r="U301" s="38">
        <f t="shared" si="96"/>
        <v>6524.4</v>
      </c>
      <c r="V301" s="38">
        <f>SUM(S301:S303)</f>
        <v>2446.65</v>
      </c>
      <c r="W301" s="38">
        <f>SUM(T301:T303)</f>
        <v>17126.55</v>
      </c>
      <c r="X301" s="38">
        <f>SUM(U301:U303)</f>
        <v>19573.2</v>
      </c>
      <c r="Y301" s="60"/>
    </row>
    <row r="302" s="1" customFormat="1" ht="24" spans="1:25">
      <c r="A302" s="19">
        <v>299</v>
      </c>
      <c r="B302" s="20" t="s">
        <v>631</v>
      </c>
      <c r="C302" s="24" t="s">
        <v>640</v>
      </c>
      <c r="D302" s="24" t="s">
        <v>35</v>
      </c>
      <c r="E302" s="24">
        <v>48</v>
      </c>
      <c r="F302" s="22" t="s">
        <v>113</v>
      </c>
      <c r="G302" s="23" t="s">
        <v>639</v>
      </c>
      <c r="H302" s="23">
        <v>1120</v>
      </c>
      <c r="I302" s="23">
        <v>5</v>
      </c>
      <c r="J302" s="23">
        <v>4</v>
      </c>
      <c r="K302" s="23">
        <v>420</v>
      </c>
      <c r="L302" s="36">
        <f>H302*5</f>
        <v>5600</v>
      </c>
      <c r="M302" s="35">
        <v>0</v>
      </c>
      <c r="N302" s="35">
        <v>0</v>
      </c>
      <c r="O302" s="36">
        <v>0</v>
      </c>
      <c r="P302" s="38">
        <f t="shared" si="107"/>
        <v>4648.96</v>
      </c>
      <c r="Q302" s="36">
        <f t="shared" si="108"/>
        <v>1669.04</v>
      </c>
      <c r="R302" s="36">
        <f t="shared" si="109"/>
        <v>206.4</v>
      </c>
      <c r="S302" s="38">
        <f>U:U/8</f>
        <v>815.55</v>
      </c>
      <c r="T302" s="38">
        <f>U302/8*7</f>
        <v>5708.85</v>
      </c>
      <c r="U302" s="38">
        <f t="shared" si="96"/>
        <v>6524.4</v>
      </c>
      <c r="V302" s="38"/>
      <c r="W302" s="38"/>
      <c r="X302" s="38"/>
      <c r="Y302" s="60"/>
    </row>
    <row r="303" s="1" customFormat="1" ht="24" spans="1:25">
      <c r="A303" s="19">
        <v>300</v>
      </c>
      <c r="B303" s="20" t="s">
        <v>631</v>
      </c>
      <c r="C303" s="24" t="s">
        <v>85</v>
      </c>
      <c r="D303" s="24" t="s">
        <v>35</v>
      </c>
      <c r="E303" s="24">
        <v>37</v>
      </c>
      <c r="F303" s="22" t="s">
        <v>641</v>
      </c>
      <c r="G303" s="23" t="s">
        <v>639</v>
      </c>
      <c r="H303" s="23">
        <v>480</v>
      </c>
      <c r="I303" s="23">
        <v>5</v>
      </c>
      <c r="J303" s="23">
        <v>4</v>
      </c>
      <c r="K303" s="23">
        <v>180</v>
      </c>
      <c r="L303" s="36">
        <f>H303*5</f>
        <v>2400</v>
      </c>
      <c r="M303" s="35">
        <v>0</v>
      </c>
      <c r="N303" s="35">
        <v>0</v>
      </c>
      <c r="O303" s="36">
        <v>0</v>
      </c>
      <c r="P303" s="38">
        <f t="shared" si="107"/>
        <v>4648.96</v>
      </c>
      <c r="Q303" s="36">
        <f t="shared" si="108"/>
        <v>1669.04</v>
      </c>
      <c r="R303" s="36">
        <f t="shared" si="109"/>
        <v>206.4</v>
      </c>
      <c r="S303" s="38">
        <f>U:U/8</f>
        <v>815.55</v>
      </c>
      <c r="T303" s="38">
        <f>U303/8*7</f>
        <v>5708.85</v>
      </c>
      <c r="U303" s="38">
        <f t="shared" si="96"/>
        <v>6524.4</v>
      </c>
      <c r="V303" s="38"/>
      <c r="W303" s="38"/>
      <c r="X303" s="38"/>
      <c r="Y303" s="60"/>
    </row>
    <row r="304" s="1" customFormat="1" spans="1:25">
      <c r="A304" s="19">
        <v>301</v>
      </c>
      <c r="B304" s="20" t="s">
        <v>631</v>
      </c>
      <c r="C304" s="24" t="s">
        <v>642</v>
      </c>
      <c r="D304" s="24" t="s">
        <v>35</v>
      </c>
      <c r="E304" s="24">
        <v>43</v>
      </c>
      <c r="F304" s="22" t="s">
        <v>643</v>
      </c>
      <c r="G304" s="23" t="s">
        <v>644</v>
      </c>
      <c r="H304" s="23">
        <v>480</v>
      </c>
      <c r="I304" s="23">
        <v>5</v>
      </c>
      <c r="J304" s="23">
        <v>4</v>
      </c>
      <c r="K304" s="23">
        <v>480</v>
      </c>
      <c r="L304" s="36">
        <f>H304*5</f>
        <v>2400</v>
      </c>
      <c r="M304" s="35">
        <v>0</v>
      </c>
      <c r="N304" s="35">
        <v>0</v>
      </c>
      <c r="O304" s="36">
        <v>0</v>
      </c>
      <c r="P304" s="38">
        <f t="shared" si="107"/>
        <v>4648.96</v>
      </c>
      <c r="Q304" s="36">
        <f t="shared" si="108"/>
        <v>1669.04</v>
      </c>
      <c r="R304" s="36">
        <f t="shared" si="109"/>
        <v>206.4</v>
      </c>
      <c r="S304" s="38">
        <v>0</v>
      </c>
      <c r="T304" s="38">
        <f>U304</f>
        <v>6524.4</v>
      </c>
      <c r="U304" s="38">
        <f t="shared" si="96"/>
        <v>6524.4</v>
      </c>
      <c r="V304" s="38">
        <f>S304</f>
        <v>0</v>
      </c>
      <c r="W304" s="38">
        <f>T304</f>
        <v>6524.4</v>
      </c>
      <c r="X304" s="38">
        <f>U304</f>
        <v>6524.4</v>
      </c>
      <c r="Y304" s="60"/>
    </row>
    <row r="305" s="1" customFormat="1" spans="1:25">
      <c r="A305" s="19">
        <v>302</v>
      </c>
      <c r="B305" s="20" t="s">
        <v>645</v>
      </c>
      <c r="C305" s="24" t="s">
        <v>646</v>
      </c>
      <c r="D305" s="24" t="s">
        <v>30</v>
      </c>
      <c r="E305" s="24">
        <v>35</v>
      </c>
      <c r="F305" s="22" t="s">
        <v>647</v>
      </c>
      <c r="G305" s="23" t="s">
        <v>648</v>
      </c>
      <c r="H305" s="23">
        <v>700</v>
      </c>
      <c r="I305" s="23">
        <v>3</v>
      </c>
      <c r="J305" s="23">
        <v>0</v>
      </c>
      <c r="K305" s="23">
        <v>0</v>
      </c>
      <c r="L305" s="39">
        <f>H305*3</f>
        <v>2100</v>
      </c>
      <c r="M305" s="35">
        <v>0</v>
      </c>
      <c r="N305" s="35">
        <v>0</v>
      </c>
      <c r="O305" s="23">
        <f>H305*1</f>
        <v>700</v>
      </c>
      <c r="P305" s="38">
        <f>535.97*7</f>
        <v>3751.79</v>
      </c>
      <c r="Q305" s="36">
        <f>208.63*7</f>
        <v>1460.41</v>
      </c>
      <c r="R305" s="36">
        <f>25.8*7</f>
        <v>180.6</v>
      </c>
      <c r="S305" s="38">
        <f>U305/7*7</f>
        <v>5392.8</v>
      </c>
      <c r="T305" s="38"/>
      <c r="U305" s="38">
        <f t="shared" si="96"/>
        <v>5392.8</v>
      </c>
      <c r="V305" s="38">
        <f>SUM(S305:S315)</f>
        <v>50612.1</v>
      </c>
      <c r="W305" s="38">
        <f>SUM(T305:T315)</f>
        <v>8000.7</v>
      </c>
      <c r="X305" s="38">
        <f>SUM(U305:U315)</f>
        <v>58612.8</v>
      </c>
      <c r="Y305" s="60" t="s">
        <v>649</v>
      </c>
    </row>
    <row r="306" s="1" customFormat="1" spans="1:25">
      <c r="A306" s="19">
        <v>303</v>
      </c>
      <c r="B306" s="20" t="s">
        <v>645</v>
      </c>
      <c r="C306" s="24" t="s">
        <v>650</v>
      </c>
      <c r="D306" s="24" t="s">
        <v>35</v>
      </c>
      <c r="E306" s="24">
        <v>32</v>
      </c>
      <c r="F306" s="22" t="s">
        <v>351</v>
      </c>
      <c r="G306" s="23" t="s">
        <v>648</v>
      </c>
      <c r="H306" s="23">
        <v>700</v>
      </c>
      <c r="I306" s="23">
        <v>3</v>
      </c>
      <c r="J306" s="23">
        <v>0</v>
      </c>
      <c r="K306" s="23">
        <v>0</v>
      </c>
      <c r="L306" s="39">
        <f>H306*3</f>
        <v>2100</v>
      </c>
      <c r="M306" s="35">
        <v>0</v>
      </c>
      <c r="N306" s="35">
        <v>0</v>
      </c>
      <c r="O306" s="23">
        <f>H306*1</f>
        <v>700</v>
      </c>
      <c r="P306" s="38">
        <f>535.97*7</f>
        <v>3751.79</v>
      </c>
      <c r="Q306" s="36">
        <f>208.63*7</f>
        <v>1460.41</v>
      </c>
      <c r="R306" s="36">
        <f>25.8*7</f>
        <v>180.6</v>
      </c>
      <c r="S306" s="38">
        <f>U306/7*7</f>
        <v>5392.8</v>
      </c>
      <c r="T306" s="38"/>
      <c r="U306" s="38">
        <f t="shared" si="96"/>
        <v>5392.8</v>
      </c>
      <c r="V306" s="38"/>
      <c r="W306" s="38"/>
      <c r="X306" s="38"/>
      <c r="Y306" s="60" t="s">
        <v>649</v>
      </c>
    </row>
    <row r="307" s="1" customFormat="1" spans="1:25">
      <c r="A307" s="19">
        <v>304</v>
      </c>
      <c r="B307" s="20" t="s">
        <v>645</v>
      </c>
      <c r="C307" s="24" t="s">
        <v>651</v>
      </c>
      <c r="D307" s="24" t="s">
        <v>35</v>
      </c>
      <c r="E307" s="24">
        <v>29</v>
      </c>
      <c r="F307" s="22" t="s">
        <v>119</v>
      </c>
      <c r="G307" s="23" t="s">
        <v>648</v>
      </c>
      <c r="H307" s="23">
        <v>700</v>
      </c>
      <c r="I307" s="23">
        <v>3</v>
      </c>
      <c r="J307" s="23">
        <v>0</v>
      </c>
      <c r="K307" s="23">
        <v>0</v>
      </c>
      <c r="L307" s="39">
        <f>H307*3</f>
        <v>2100</v>
      </c>
      <c r="M307" s="35">
        <v>0</v>
      </c>
      <c r="N307" s="35">
        <v>0</v>
      </c>
      <c r="O307" s="23">
        <f t="shared" ref="O307:O314" si="110">H307*2</f>
        <v>1400</v>
      </c>
      <c r="P307" s="38">
        <f>581.12*8</f>
        <v>4648.96</v>
      </c>
      <c r="Q307" s="36">
        <f>208.63*8</f>
        <v>1669.04</v>
      </c>
      <c r="R307" s="36">
        <f t="shared" ref="R307:R312" si="111">25.8*8</f>
        <v>206.4</v>
      </c>
      <c r="S307" s="38">
        <f t="shared" ref="S307:S314" si="112">U307/8*7</f>
        <v>5708.85</v>
      </c>
      <c r="T307" s="38">
        <f>U307/8</f>
        <v>815.55</v>
      </c>
      <c r="U307" s="38">
        <f t="shared" si="96"/>
        <v>6524.4</v>
      </c>
      <c r="V307" s="38"/>
      <c r="W307" s="38"/>
      <c r="X307" s="38"/>
      <c r="Y307" s="60"/>
    </row>
    <row r="308" s="1" customFormat="1" spans="1:25">
      <c r="A308" s="19">
        <v>305</v>
      </c>
      <c r="B308" s="20" t="s">
        <v>645</v>
      </c>
      <c r="C308" s="24" t="s">
        <v>652</v>
      </c>
      <c r="D308" s="24" t="s">
        <v>30</v>
      </c>
      <c r="E308" s="24">
        <v>25</v>
      </c>
      <c r="F308" s="22" t="s">
        <v>172</v>
      </c>
      <c r="G308" s="23" t="s">
        <v>648</v>
      </c>
      <c r="H308" s="23">
        <v>700</v>
      </c>
      <c r="I308" s="23">
        <v>3</v>
      </c>
      <c r="J308" s="23">
        <v>0</v>
      </c>
      <c r="K308" s="23">
        <v>0</v>
      </c>
      <c r="L308" s="39">
        <f t="shared" ref="L308:L316" si="113">H308*3</f>
        <v>2100</v>
      </c>
      <c r="M308" s="35">
        <v>0</v>
      </c>
      <c r="N308" s="35">
        <v>0</v>
      </c>
      <c r="O308" s="23">
        <f t="shared" si="110"/>
        <v>1400</v>
      </c>
      <c r="P308" s="38"/>
      <c r="Q308" s="36">
        <f>208.63*8</f>
        <v>1669.04</v>
      </c>
      <c r="R308" s="36">
        <f t="shared" si="111"/>
        <v>206.4</v>
      </c>
      <c r="S308" s="38">
        <f t="shared" si="112"/>
        <v>1641.01</v>
      </c>
      <c r="T308" s="38">
        <f t="shared" ref="T308:T314" si="114">U308/8</f>
        <v>234.43</v>
      </c>
      <c r="U308" s="38">
        <f t="shared" si="96"/>
        <v>1875.44</v>
      </c>
      <c r="V308" s="38"/>
      <c r="W308" s="38"/>
      <c r="X308" s="38"/>
      <c r="Y308" s="60"/>
    </row>
    <row r="309" s="1" customFormat="1" spans="1:25">
      <c r="A309" s="19">
        <v>306</v>
      </c>
      <c r="B309" s="20" t="s">
        <v>645</v>
      </c>
      <c r="C309" s="24" t="s">
        <v>653</v>
      </c>
      <c r="D309" s="24" t="s">
        <v>30</v>
      </c>
      <c r="E309" s="24">
        <v>28</v>
      </c>
      <c r="F309" s="22" t="s">
        <v>654</v>
      </c>
      <c r="G309" s="23" t="s">
        <v>648</v>
      </c>
      <c r="H309" s="23">
        <v>700</v>
      </c>
      <c r="I309" s="23">
        <v>3</v>
      </c>
      <c r="J309" s="23">
        <v>0</v>
      </c>
      <c r="K309" s="23">
        <v>0</v>
      </c>
      <c r="L309" s="39">
        <f t="shared" si="113"/>
        <v>2100</v>
      </c>
      <c r="M309" s="35">
        <v>0</v>
      </c>
      <c r="N309" s="35">
        <v>0</v>
      </c>
      <c r="O309" s="23">
        <f t="shared" si="110"/>
        <v>1400</v>
      </c>
      <c r="P309" s="38">
        <v>4648.96</v>
      </c>
      <c r="Q309" s="36">
        <f>208.63*8</f>
        <v>1669.04</v>
      </c>
      <c r="R309" s="36">
        <f t="shared" si="111"/>
        <v>206.4</v>
      </c>
      <c r="S309" s="38">
        <f t="shared" si="112"/>
        <v>5708.85</v>
      </c>
      <c r="T309" s="38">
        <f t="shared" si="114"/>
        <v>815.55</v>
      </c>
      <c r="U309" s="38">
        <f t="shared" si="96"/>
        <v>6524.4</v>
      </c>
      <c r="V309" s="38"/>
      <c r="W309" s="38"/>
      <c r="X309" s="38"/>
      <c r="Y309" s="60"/>
    </row>
    <row r="310" s="1" customFormat="1" spans="1:25">
      <c r="A310" s="19">
        <v>307</v>
      </c>
      <c r="B310" s="20" t="s">
        <v>645</v>
      </c>
      <c r="C310" s="24" t="s">
        <v>655</v>
      </c>
      <c r="D310" s="24" t="s">
        <v>30</v>
      </c>
      <c r="E310" s="24">
        <v>31</v>
      </c>
      <c r="F310" s="22" t="s">
        <v>52</v>
      </c>
      <c r="G310" s="23" t="s">
        <v>648</v>
      </c>
      <c r="H310" s="23">
        <v>700</v>
      </c>
      <c r="I310" s="23">
        <v>3</v>
      </c>
      <c r="J310" s="23">
        <v>0</v>
      </c>
      <c r="K310" s="23">
        <v>0</v>
      </c>
      <c r="L310" s="39">
        <f t="shared" si="113"/>
        <v>2100</v>
      </c>
      <c r="M310" s="35">
        <v>0</v>
      </c>
      <c r="N310" s="35">
        <v>0</v>
      </c>
      <c r="O310" s="23">
        <f t="shared" si="110"/>
        <v>1400</v>
      </c>
      <c r="P310" s="38">
        <v>4648.96</v>
      </c>
      <c r="Q310" s="36">
        <f>208.63*8</f>
        <v>1669.04</v>
      </c>
      <c r="R310" s="36">
        <f t="shared" si="111"/>
        <v>206.4</v>
      </c>
      <c r="S310" s="38">
        <f t="shared" si="112"/>
        <v>5708.85</v>
      </c>
      <c r="T310" s="38">
        <f t="shared" si="114"/>
        <v>815.55</v>
      </c>
      <c r="U310" s="38">
        <f t="shared" si="96"/>
        <v>6524.4</v>
      </c>
      <c r="V310" s="38"/>
      <c r="W310" s="38"/>
      <c r="X310" s="38"/>
      <c r="Y310" s="60"/>
    </row>
    <row r="311" s="1" customFormat="1" spans="1:25">
      <c r="A311" s="19">
        <v>308</v>
      </c>
      <c r="B311" s="20" t="s">
        <v>645</v>
      </c>
      <c r="C311" s="24" t="s">
        <v>656</v>
      </c>
      <c r="D311" s="24" t="s">
        <v>35</v>
      </c>
      <c r="E311" s="24">
        <v>44</v>
      </c>
      <c r="F311" s="22" t="s">
        <v>291</v>
      </c>
      <c r="G311" s="23" t="s">
        <v>648</v>
      </c>
      <c r="H311" s="23">
        <v>700</v>
      </c>
      <c r="I311" s="23">
        <v>3</v>
      </c>
      <c r="J311" s="23">
        <v>0</v>
      </c>
      <c r="K311" s="23">
        <v>0</v>
      </c>
      <c r="L311" s="39">
        <f t="shared" si="113"/>
        <v>2100</v>
      </c>
      <c r="M311" s="35">
        <v>0</v>
      </c>
      <c r="N311" s="35">
        <v>0</v>
      </c>
      <c r="O311" s="23">
        <f t="shared" si="110"/>
        <v>1400</v>
      </c>
      <c r="P311" s="38">
        <f>535.97*8</f>
        <v>4287.76</v>
      </c>
      <c r="Q311" s="36">
        <f>208.63*8</f>
        <v>1669.04</v>
      </c>
      <c r="R311" s="36">
        <f t="shared" si="111"/>
        <v>206.4</v>
      </c>
      <c r="S311" s="38">
        <f t="shared" si="112"/>
        <v>5392.8</v>
      </c>
      <c r="T311" s="38">
        <f t="shared" si="114"/>
        <v>770.4</v>
      </c>
      <c r="U311" s="38">
        <f t="shared" si="96"/>
        <v>6163.2</v>
      </c>
      <c r="V311" s="38"/>
      <c r="W311" s="38"/>
      <c r="X311" s="38"/>
      <c r="Y311" s="60" t="s">
        <v>102</v>
      </c>
    </row>
    <row r="312" s="1" customFormat="1" spans="1:25">
      <c r="A312" s="19">
        <v>309</v>
      </c>
      <c r="B312" s="20" t="s">
        <v>645</v>
      </c>
      <c r="C312" s="24" t="s">
        <v>657</v>
      </c>
      <c r="D312" s="24" t="s">
        <v>30</v>
      </c>
      <c r="E312" s="24">
        <v>27</v>
      </c>
      <c r="F312" s="22" t="s">
        <v>658</v>
      </c>
      <c r="G312" s="23" t="s">
        <v>648</v>
      </c>
      <c r="H312" s="23">
        <v>700</v>
      </c>
      <c r="I312" s="23">
        <v>3</v>
      </c>
      <c r="J312" s="23">
        <v>0</v>
      </c>
      <c r="K312" s="23">
        <v>0</v>
      </c>
      <c r="L312" s="39">
        <f t="shared" si="113"/>
        <v>2100</v>
      </c>
      <c r="M312" s="35">
        <v>0</v>
      </c>
      <c r="N312" s="35">
        <v>0</v>
      </c>
      <c r="O312" s="23">
        <f t="shared" si="110"/>
        <v>1400</v>
      </c>
      <c r="P312" s="38">
        <v>4648.96</v>
      </c>
      <c r="Q312" s="36"/>
      <c r="R312" s="36">
        <f t="shared" si="111"/>
        <v>206.4</v>
      </c>
      <c r="S312" s="38">
        <f t="shared" si="112"/>
        <v>4248.44</v>
      </c>
      <c r="T312" s="38">
        <f t="shared" si="114"/>
        <v>606.92</v>
      </c>
      <c r="U312" s="38">
        <f t="shared" si="96"/>
        <v>4855.36</v>
      </c>
      <c r="V312" s="38"/>
      <c r="W312" s="38"/>
      <c r="X312" s="38"/>
      <c r="Y312" s="60"/>
    </row>
    <row r="313" s="1" customFormat="1" spans="1:25">
      <c r="A313" s="19">
        <v>310</v>
      </c>
      <c r="B313" s="20" t="s">
        <v>645</v>
      </c>
      <c r="C313" s="24" t="s">
        <v>659</v>
      </c>
      <c r="D313" s="24" t="s">
        <v>35</v>
      </c>
      <c r="E313" s="24">
        <v>31</v>
      </c>
      <c r="F313" s="22" t="s">
        <v>92</v>
      </c>
      <c r="G313" s="23" t="s">
        <v>648</v>
      </c>
      <c r="H313" s="23">
        <v>700</v>
      </c>
      <c r="I313" s="23">
        <v>3</v>
      </c>
      <c r="J313" s="23">
        <v>0</v>
      </c>
      <c r="K313" s="23">
        <v>0</v>
      </c>
      <c r="L313" s="39">
        <f t="shared" si="113"/>
        <v>2100</v>
      </c>
      <c r="M313" s="35">
        <v>0</v>
      </c>
      <c r="N313" s="35">
        <v>0</v>
      </c>
      <c r="O313" s="23">
        <f t="shared" si="110"/>
        <v>1400</v>
      </c>
      <c r="P313" s="38">
        <v>4648.96</v>
      </c>
      <c r="Q313" s="36">
        <f>208.63*8</f>
        <v>1669.04</v>
      </c>
      <c r="R313" s="36">
        <f t="shared" ref="R313:R318" si="115">25.8*8</f>
        <v>206.4</v>
      </c>
      <c r="S313" s="38">
        <f t="shared" si="112"/>
        <v>5708.85</v>
      </c>
      <c r="T313" s="38">
        <f t="shared" si="114"/>
        <v>815.55</v>
      </c>
      <c r="U313" s="38">
        <f t="shared" si="96"/>
        <v>6524.4</v>
      </c>
      <c r="V313" s="38"/>
      <c r="W313" s="38"/>
      <c r="X313" s="38"/>
      <c r="Y313" s="60"/>
    </row>
    <row r="314" s="1" customFormat="1" spans="1:25">
      <c r="A314" s="19">
        <v>311</v>
      </c>
      <c r="B314" s="20" t="s">
        <v>645</v>
      </c>
      <c r="C314" s="24" t="s">
        <v>660</v>
      </c>
      <c r="D314" s="24" t="s">
        <v>35</v>
      </c>
      <c r="E314" s="24">
        <v>34</v>
      </c>
      <c r="F314" s="22" t="s">
        <v>63</v>
      </c>
      <c r="G314" s="23" t="s">
        <v>648</v>
      </c>
      <c r="H314" s="23">
        <v>700</v>
      </c>
      <c r="I314" s="23">
        <v>3</v>
      </c>
      <c r="J314" s="23">
        <v>0</v>
      </c>
      <c r="K314" s="23">
        <v>0</v>
      </c>
      <c r="L314" s="39">
        <f t="shared" si="113"/>
        <v>2100</v>
      </c>
      <c r="M314" s="35">
        <v>0</v>
      </c>
      <c r="N314" s="35">
        <v>0</v>
      </c>
      <c r="O314" s="23">
        <f t="shared" si="110"/>
        <v>1400</v>
      </c>
      <c r="P314" s="38">
        <v>4648.96</v>
      </c>
      <c r="Q314" s="36">
        <f>208.63*8</f>
        <v>1669.04</v>
      </c>
      <c r="R314" s="36">
        <f t="shared" si="115"/>
        <v>206.4</v>
      </c>
      <c r="S314" s="38">
        <f t="shared" si="112"/>
        <v>5708.85</v>
      </c>
      <c r="T314" s="38">
        <f t="shared" si="114"/>
        <v>815.55</v>
      </c>
      <c r="U314" s="38">
        <f t="shared" si="96"/>
        <v>6524.4</v>
      </c>
      <c r="V314" s="38"/>
      <c r="W314" s="38"/>
      <c r="X314" s="38"/>
      <c r="Y314" s="60"/>
    </row>
    <row r="315" s="1" customFormat="1" spans="1:25">
      <c r="A315" s="19">
        <v>312</v>
      </c>
      <c r="B315" s="20" t="s">
        <v>645</v>
      </c>
      <c r="C315" s="24" t="s">
        <v>661</v>
      </c>
      <c r="D315" s="24" t="s">
        <v>35</v>
      </c>
      <c r="E315" s="36"/>
      <c r="F315" s="24" t="s">
        <v>579</v>
      </c>
      <c r="G315" s="23" t="s">
        <v>648</v>
      </c>
      <c r="H315" s="23"/>
      <c r="I315" s="23"/>
      <c r="J315" s="23"/>
      <c r="K315" s="23"/>
      <c r="L315" s="39"/>
      <c r="M315" s="35"/>
      <c r="N315" s="35"/>
      <c r="O315" s="23"/>
      <c r="P315" s="38">
        <f>535.97*3</f>
        <v>1607.91</v>
      </c>
      <c r="Q315" s="36">
        <f>208.63*3</f>
        <v>625.89</v>
      </c>
      <c r="R315" s="36">
        <f>25.8*3</f>
        <v>77.4</v>
      </c>
      <c r="S315" s="38">
        <v>0</v>
      </c>
      <c r="T315" s="38">
        <f>U315</f>
        <v>2311.2</v>
      </c>
      <c r="U315" s="38">
        <f t="shared" si="96"/>
        <v>2311.2</v>
      </c>
      <c r="V315" s="38"/>
      <c r="W315" s="38"/>
      <c r="X315" s="38"/>
      <c r="Y315" s="60" t="s">
        <v>662</v>
      </c>
    </row>
    <row r="316" s="1" customFormat="1" spans="1:25">
      <c r="A316" s="19">
        <v>313</v>
      </c>
      <c r="B316" s="20" t="s">
        <v>663</v>
      </c>
      <c r="C316" s="24" t="s">
        <v>664</v>
      </c>
      <c r="D316" s="24" t="s">
        <v>35</v>
      </c>
      <c r="E316" s="24">
        <v>47</v>
      </c>
      <c r="F316" s="26" t="s">
        <v>665</v>
      </c>
      <c r="G316" s="23" t="s">
        <v>663</v>
      </c>
      <c r="H316" s="23">
        <v>480</v>
      </c>
      <c r="I316" s="23">
        <v>5</v>
      </c>
      <c r="J316" s="23">
        <v>4</v>
      </c>
      <c r="K316" s="23">
        <v>180</v>
      </c>
      <c r="L316" s="36">
        <f>H316*5</f>
        <v>2400</v>
      </c>
      <c r="M316" s="35">
        <v>0</v>
      </c>
      <c r="N316" s="35">
        <v>0</v>
      </c>
      <c r="O316" s="36">
        <v>0</v>
      </c>
      <c r="P316" s="38">
        <f t="shared" ref="P316:P319" si="116">581.12*8</f>
        <v>4648.96</v>
      </c>
      <c r="Q316" s="36">
        <f>208.63*8</f>
        <v>1669.04</v>
      </c>
      <c r="R316" s="36">
        <f>25.8*8</f>
        <v>206.4</v>
      </c>
      <c r="S316" s="38">
        <f>U316/8*3</f>
        <v>2446.65</v>
      </c>
      <c r="T316" s="38">
        <f>U316/8*5</f>
        <v>4077.75</v>
      </c>
      <c r="U316" s="38">
        <f t="shared" si="96"/>
        <v>6524.4</v>
      </c>
      <c r="V316" s="38">
        <f>SUM(S316:S317)</f>
        <v>8155.5</v>
      </c>
      <c r="W316" s="38">
        <f>SUM(T316:T317)</f>
        <v>4893.3</v>
      </c>
      <c r="X316" s="38">
        <f>SUM(U316:U317)</f>
        <v>13048.8</v>
      </c>
      <c r="Y316" s="60"/>
    </row>
    <row r="317" s="1" customFormat="1" spans="1:25">
      <c r="A317" s="19">
        <v>314</v>
      </c>
      <c r="B317" s="20" t="s">
        <v>663</v>
      </c>
      <c r="C317" s="24" t="s">
        <v>666</v>
      </c>
      <c r="D317" s="24" t="s">
        <v>30</v>
      </c>
      <c r="E317" s="24">
        <v>40</v>
      </c>
      <c r="F317" s="22" t="s">
        <v>667</v>
      </c>
      <c r="G317" s="23" t="s">
        <v>663</v>
      </c>
      <c r="H317" s="23">
        <v>480</v>
      </c>
      <c r="I317" s="23">
        <v>3</v>
      </c>
      <c r="J317" s="23">
        <v>2</v>
      </c>
      <c r="K317" s="23">
        <v>90</v>
      </c>
      <c r="L317" s="39">
        <f>H317*3</f>
        <v>1440</v>
      </c>
      <c r="M317" s="35">
        <v>2</v>
      </c>
      <c r="N317" s="35">
        <v>90</v>
      </c>
      <c r="O317" s="23">
        <f>H317*2</f>
        <v>960</v>
      </c>
      <c r="P317" s="38">
        <f t="shared" si="116"/>
        <v>4648.96</v>
      </c>
      <c r="Q317" s="36">
        <f>208.63*8</f>
        <v>1669.04</v>
      </c>
      <c r="R317" s="36">
        <f>25.8*8</f>
        <v>206.4</v>
      </c>
      <c r="S317" s="38">
        <f>U317/8*7</f>
        <v>5708.85</v>
      </c>
      <c r="T317" s="38">
        <f>U317/8</f>
        <v>815.55</v>
      </c>
      <c r="U317" s="38">
        <f t="shared" si="96"/>
        <v>6524.4</v>
      </c>
      <c r="V317" s="38"/>
      <c r="W317" s="38"/>
      <c r="X317" s="38"/>
      <c r="Y317" s="60"/>
    </row>
    <row r="318" s="1" customFormat="1" spans="1:25">
      <c r="A318" s="19">
        <v>315</v>
      </c>
      <c r="B318" s="20" t="s">
        <v>668</v>
      </c>
      <c r="C318" s="24" t="s">
        <v>669</v>
      </c>
      <c r="D318" s="24" t="s">
        <v>35</v>
      </c>
      <c r="E318" s="24">
        <v>45</v>
      </c>
      <c r="F318" s="26" t="s">
        <v>135</v>
      </c>
      <c r="G318" s="23" t="s">
        <v>668</v>
      </c>
      <c r="H318" s="23">
        <v>480</v>
      </c>
      <c r="I318" s="23">
        <v>2</v>
      </c>
      <c r="J318" s="23">
        <v>1</v>
      </c>
      <c r="K318" s="23">
        <v>45</v>
      </c>
      <c r="L318" s="36">
        <f>H318*2</f>
        <v>960</v>
      </c>
      <c r="M318" s="35">
        <v>3</v>
      </c>
      <c r="N318" s="35">
        <v>135</v>
      </c>
      <c r="O318" s="36">
        <f>H318*3</f>
        <v>1440</v>
      </c>
      <c r="P318" s="38">
        <f>535.97*8</f>
        <v>4287.76</v>
      </c>
      <c r="Q318" s="36">
        <f>208.63*8</f>
        <v>1669.04</v>
      </c>
      <c r="R318" s="36">
        <f>25.8*8</f>
        <v>206.4</v>
      </c>
      <c r="S318" s="38">
        <f>U318/8*8</f>
        <v>6163.2</v>
      </c>
      <c r="T318" s="38"/>
      <c r="U318" s="38">
        <f t="shared" si="96"/>
        <v>6163.2</v>
      </c>
      <c r="V318" s="38">
        <f>S318</f>
        <v>6163.2</v>
      </c>
      <c r="W318" s="38">
        <f>T318</f>
        <v>0</v>
      </c>
      <c r="X318" s="38">
        <f>U318</f>
        <v>6163.2</v>
      </c>
      <c r="Y318" s="60"/>
    </row>
    <row r="319" s="1" customFormat="1" spans="1:25">
      <c r="A319" s="19">
        <v>316</v>
      </c>
      <c r="B319" s="20" t="s">
        <v>670</v>
      </c>
      <c r="C319" s="22" t="s">
        <v>671</v>
      </c>
      <c r="D319" s="24" t="s">
        <v>35</v>
      </c>
      <c r="E319" s="22">
        <v>48</v>
      </c>
      <c r="F319" s="22" t="s">
        <v>593</v>
      </c>
      <c r="G319" s="23" t="s">
        <v>670</v>
      </c>
      <c r="H319" s="23">
        <v>480</v>
      </c>
      <c r="I319" s="23">
        <v>2</v>
      </c>
      <c r="J319" s="23">
        <v>1</v>
      </c>
      <c r="K319" s="23">
        <v>45</v>
      </c>
      <c r="L319" s="36">
        <f>H319*2</f>
        <v>960</v>
      </c>
      <c r="M319" s="35">
        <v>3</v>
      </c>
      <c r="N319" s="35">
        <v>135</v>
      </c>
      <c r="O319" s="36">
        <f>H319*3</f>
        <v>1440</v>
      </c>
      <c r="P319" s="38">
        <f t="shared" si="116"/>
        <v>4648.96</v>
      </c>
      <c r="Q319" s="36">
        <f>208.63*8</f>
        <v>1669.04</v>
      </c>
      <c r="R319" s="36">
        <f>25.8*8</f>
        <v>206.4</v>
      </c>
      <c r="S319" s="38">
        <f>U319/8*8</f>
        <v>6524.4</v>
      </c>
      <c r="T319" s="38"/>
      <c r="U319" s="38">
        <f t="shared" si="96"/>
        <v>6524.4</v>
      </c>
      <c r="V319" s="38">
        <f>S319</f>
        <v>6524.4</v>
      </c>
      <c r="W319" s="38">
        <f>T319</f>
        <v>0</v>
      </c>
      <c r="X319" s="47">
        <f>SUM(U319:U336)</f>
        <v>117439.2</v>
      </c>
      <c r="Y319" s="60"/>
    </row>
    <row r="320" s="1" customFormat="1" ht="14" customHeight="1" spans="1:25">
      <c r="A320" s="19">
        <v>317</v>
      </c>
      <c r="B320" s="20" t="s">
        <v>670</v>
      </c>
      <c r="C320" s="22" t="s">
        <v>672</v>
      </c>
      <c r="D320" s="24" t="s">
        <v>30</v>
      </c>
      <c r="E320" s="22">
        <v>29</v>
      </c>
      <c r="F320" s="26" t="s">
        <v>163</v>
      </c>
      <c r="G320" s="23" t="s">
        <v>673</v>
      </c>
      <c r="H320" s="23">
        <v>1120</v>
      </c>
      <c r="I320" s="23">
        <v>3</v>
      </c>
      <c r="J320" s="23">
        <v>2</v>
      </c>
      <c r="K320" s="23">
        <v>210</v>
      </c>
      <c r="L320" s="39">
        <f t="shared" ref="L320:L334" si="117">H320*3</f>
        <v>3360</v>
      </c>
      <c r="M320" s="35">
        <v>2</v>
      </c>
      <c r="N320" s="35">
        <v>210</v>
      </c>
      <c r="O320" s="23">
        <f t="shared" ref="O320:O334" si="118">H320*2</f>
        <v>2240</v>
      </c>
      <c r="P320" s="38">
        <f t="shared" ref="P320:P329" si="119">581.12*8</f>
        <v>4648.96</v>
      </c>
      <c r="Q320" s="36">
        <f t="shared" ref="Q320:Q329" si="120">208.63*8</f>
        <v>1669.04</v>
      </c>
      <c r="R320" s="36">
        <f t="shared" ref="R320:R329" si="121">25.8*8</f>
        <v>206.4</v>
      </c>
      <c r="S320" s="38">
        <f t="shared" ref="S320:S334" si="122">U320/8*7</f>
        <v>5708.85</v>
      </c>
      <c r="T320" s="38">
        <f t="shared" ref="T320:T334" si="123">U320/8</f>
        <v>815.55</v>
      </c>
      <c r="U320" s="38">
        <f t="shared" ref="U320:U339" si="124">SUM(P320:R320)</f>
        <v>6524.4</v>
      </c>
      <c r="V320" s="38">
        <f t="shared" ref="V320:V336" si="125">S320</f>
        <v>5708.85</v>
      </c>
      <c r="W320" s="65">
        <f>T320</f>
        <v>815.55</v>
      </c>
      <c r="X320" s="49"/>
      <c r="Y320" s="60"/>
    </row>
    <row r="321" s="1" customFormat="1" spans="1:25">
      <c r="A321" s="19">
        <v>318</v>
      </c>
      <c r="B321" s="20" t="s">
        <v>670</v>
      </c>
      <c r="C321" s="22" t="s">
        <v>674</v>
      </c>
      <c r="D321" s="24" t="s">
        <v>35</v>
      </c>
      <c r="E321" s="24">
        <v>40</v>
      </c>
      <c r="F321" s="22" t="s">
        <v>675</v>
      </c>
      <c r="G321" s="23" t="s">
        <v>673</v>
      </c>
      <c r="H321" s="23">
        <v>1120</v>
      </c>
      <c r="I321" s="23">
        <v>3</v>
      </c>
      <c r="J321" s="23">
        <v>2</v>
      </c>
      <c r="K321" s="23">
        <v>210</v>
      </c>
      <c r="L321" s="39">
        <f t="shared" si="117"/>
        <v>3360</v>
      </c>
      <c r="M321" s="35">
        <v>2</v>
      </c>
      <c r="N321" s="35">
        <v>210</v>
      </c>
      <c r="O321" s="23">
        <f t="shared" si="118"/>
        <v>2240</v>
      </c>
      <c r="P321" s="38">
        <f t="shared" si="119"/>
        <v>4648.96</v>
      </c>
      <c r="Q321" s="36">
        <f t="shared" si="120"/>
        <v>1669.04</v>
      </c>
      <c r="R321" s="36">
        <f t="shared" si="121"/>
        <v>206.4</v>
      </c>
      <c r="S321" s="38">
        <f t="shared" si="122"/>
        <v>5708.85</v>
      </c>
      <c r="T321" s="38">
        <f t="shared" si="123"/>
        <v>815.55</v>
      </c>
      <c r="U321" s="38">
        <f t="shared" si="124"/>
        <v>6524.4</v>
      </c>
      <c r="V321" s="38">
        <f t="shared" si="125"/>
        <v>5708.85</v>
      </c>
      <c r="W321" s="65">
        <f t="shared" ref="W321:W336" si="126">T321</f>
        <v>815.55</v>
      </c>
      <c r="X321" s="49"/>
      <c r="Y321" s="60"/>
    </row>
    <row r="322" s="1" customFormat="1" spans="1:25">
      <c r="A322" s="19">
        <v>319</v>
      </c>
      <c r="B322" s="20" t="s">
        <v>670</v>
      </c>
      <c r="C322" s="22" t="s">
        <v>676</v>
      </c>
      <c r="D322" s="24" t="s">
        <v>35</v>
      </c>
      <c r="E322" s="24">
        <v>42</v>
      </c>
      <c r="F322" s="22" t="s">
        <v>677</v>
      </c>
      <c r="G322" s="23" t="s">
        <v>673</v>
      </c>
      <c r="H322" s="23">
        <v>1120</v>
      </c>
      <c r="I322" s="23">
        <v>3</v>
      </c>
      <c r="J322" s="23">
        <v>2</v>
      </c>
      <c r="K322" s="23">
        <v>210</v>
      </c>
      <c r="L322" s="39">
        <f t="shared" si="117"/>
        <v>3360</v>
      </c>
      <c r="M322" s="35">
        <v>2</v>
      </c>
      <c r="N322" s="35">
        <v>210</v>
      </c>
      <c r="O322" s="23">
        <f t="shared" si="118"/>
        <v>2240</v>
      </c>
      <c r="P322" s="38">
        <f t="shared" si="119"/>
        <v>4648.96</v>
      </c>
      <c r="Q322" s="36">
        <f t="shared" si="120"/>
        <v>1669.04</v>
      </c>
      <c r="R322" s="36">
        <f t="shared" si="121"/>
        <v>206.4</v>
      </c>
      <c r="S322" s="38">
        <f t="shared" si="122"/>
        <v>5708.85</v>
      </c>
      <c r="T322" s="38">
        <f t="shared" si="123"/>
        <v>815.55</v>
      </c>
      <c r="U322" s="38">
        <f t="shared" si="124"/>
        <v>6524.4</v>
      </c>
      <c r="V322" s="38">
        <f t="shared" si="125"/>
        <v>5708.85</v>
      </c>
      <c r="W322" s="65">
        <f t="shared" si="126"/>
        <v>815.55</v>
      </c>
      <c r="X322" s="49"/>
      <c r="Y322" s="60"/>
    </row>
    <row r="323" s="1" customFormat="1" spans="1:25">
      <c r="A323" s="19">
        <v>320</v>
      </c>
      <c r="B323" s="20" t="s">
        <v>670</v>
      </c>
      <c r="C323" s="22" t="s">
        <v>678</v>
      </c>
      <c r="D323" s="24" t="s">
        <v>35</v>
      </c>
      <c r="E323" s="24">
        <v>42</v>
      </c>
      <c r="F323" s="22" t="s">
        <v>679</v>
      </c>
      <c r="G323" s="23" t="s">
        <v>673</v>
      </c>
      <c r="H323" s="23">
        <v>1120</v>
      </c>
      <c r="I323" s="23">
        <v>3</v>
      </c>
      <c r="J323" s="23">
        <v>2</v>
      </c>
      <c r="K323" s="23">
        <v>210</v>
      </c>
      <c r="L323" s="39">
        <f t="shared" si="117"/>
        <v>3360</v>
      </c>
      <c r="M323" s="35">
        <v>2</v>
      </c>
      <c r="N323" s="35">
        <v>210</v>
      </c>
      <c r="O323" s="23">
        <f t="shared" si="118"/>
        <v>2240</v>
      </c>
      <c r="P323" s="38">
        <f t="shared" si="119"/>
        <v>4648.96</v>
      </c>
      <c r="Q323" s="36">
        <f t="shared" si="120"/>
        <v>1669.04</v>
      </c>
      <c r="R323" s="36">
        <f t="shared" si="121"/>
        <v>206.4</v>
      </c>
      <c r="S323" s="38">
        <f t="shared" si="122"/>
        <v>5708.85</v>
      </c>
      <c r="T323" s="38">
        <f t="shared" si="123"/>
        <v>815.55</v>
      </c>
      <c r="U323" s="38">
        <f t="shared" si="124"/>
        <v>6524.4</v>
      </c>
      <c r="V323" s="38">
        <f t="shared" si="125"/>
        <v>5708.85</v>
      </c>
      <c r="W323" s="65">
        <f t="shared" si="126"/>
        <v>815.55</v>
      </c>
      <c r="X323" s="49"/>
      <c r="Y323" s="60"/>
    </row>
    <row r="324" s="1" customFormat="1" spans="1:25">
      <c r="A324" s="19">
        <v>321</v>
      </c>
      <c r="B324" s="20" t="s">
        <v>670</v>
      </c>
      <c r="C324" s="22" t="s">
        <v>680</v>
      </c>
      <c r="D324" s="24" t="s">
        <v>30</v>
      </c>
      <c r="E324" s="24">
        <v>40</v>
      </c>
      <c r="F324" s="22" t="s">
        <v>681</v>
      </c>
      <c r="G324" s="23" t="s">
        <v>673</v>
      </c>
      <c r="H324" s="23">
        <v>1120</v>
      </c>
      <c r="I324" s="23">
        <v>3</v>
      </c>
      <c r="J324" s="23">
        <v>2</v>
      </c>
      <c r="K324" s="23">
        <v>210</v>
      </c>
      <c r="L324" s="39">
        <f t="shared" si="117"/>
        <v>3360</v>
      </c>
      <c r="M324" s="35">
        <v>2</v>
      </c>
      <c r="N324" s="35">
        <v>210</v>
      </c>
      <c r="O324" s="23">
        <f t="shared" si="118"/>
        <v>2240</v>
      </c>
      <c r="P324" s="38">
        <f t="shared" si="119"/>
        <v>4648.96</v>
      </c>
      <c r="Q324" s="36">
        <f t="shared" si="120"/>
        <v>1669.04</v>
      </c>
      <c r="R324" s="36">
        <f t="shared" si="121"/>
        <v>206.4</v>
      </c>
      <c r="S324" s="38">
        <f t="shared" si="122"/>
        <v>5708.85</v>
      </c>
      <c r="T324" s="38">
        <f t="shared" si="123"/>
        <v>815.55</v>
      </c>
      <c r="U324" s="38">
        <f t="shared" si="124"/>
        <v>6524.4</v>
      </c>
      <c r="V324" s="38">
        <f t="shared" si="125"/>
        <v>5708.85</v>
      </c>
      <c r="W324" s="65">
        <f t="shared" si="126"/>
        <v>815.55</v>
      </c>
      <c r="X324" s="49"/>
      <c r="Y324" s="60"/>
    </row>
    <row r="325" s="1" customFormat="1" spans="1:25">
      <c r="A325" s="19">
        <v>322</v>
      </c>
      <c r="B325" s="20" t="s">
        <v>670</v>
      </c>
      <c r="C325" s="22" t="s">
        <v>682</v>
      </c>
      <c r="D325" s="24" t="s">
        <v>30</v>
      </c>
      <c r="E325" s="24">
        <v>52</v>
      </c>
      <c r="F325" s="26" t="s">
        <v>683</v>
      </c>
      <c r="G325" s="23" t="s">
        <v>673</v>
      </c>
      <c r="H325" s="23">
        <v>1120</v>
      </c>
      <c r="I325" s="23">
        <v>3</v>
      </c>
      <c r="J325" s="23">
        <v>2</v>
      </c>
      <c r="K325" s="23">
        <v>210</v>
      </c>
      <c r="L325" s="39">
        <f t="shared" si="117"/>
        <v>3360</v>
      </c>
      <c r="M325" s="35">
        <v>2</v>
      </c>
      <c r="N325" s="35">
        <v>210</v>
      </c>
      <c r="O325" s="23">
        <f t="shared" si="118"/>
        <v>2240</v>
      </c>
      <c r="P325" s="38">
        <f t="shared" si="119"/>
        <v>4648.96</v>
      </c>
      <c r="Q325" s="36">
        <f t="shared" si="120"/>
        <v>1669.04</v>
      </c>
      <c r="R325" s="36">
        <f t="shared" si="121"/>
        <v>206.4</v>
      </c>
      <c r="S325" s="38">
        <f t="shared" si="122"/>
        <v>5708.85</v>
      </c>
      <c r="T325" s="38">
        <f t="shared" si="123"/>
        <v>815.55</v>
      </c>
      <c r="U325" s="38">
        <f t="shared" si="124"/>
        <v>6524.4</v>
      </c>
      <c r="V325" s="38">
        <f t="shared" si="125"/>
        <v>5708.85</v>
      </c>
      <c r="W325" s="65">
        <f t="shared" si="126"/>
        <v>815.55</v>
      </c>
      <c r="X325" s="49"/>
      <c r="Y325" s="60"/>
    </row>
    <row r="326" s="1" customFormat="1" spans="1:25">
      <c r="A326" s="19">
        <v>323</v>
      </c>
      <c r="B326" s="20" t="s">
        <v>670</v>
      </c>
      <c r="C326" s="22" t="s">
        <v>684</v>
      </c>
      <c r="D326" s="24" t="s">
        <v>30</v>
      </c>
      <c r="E326" s="24">
        <v>38</v>
      </c>
      <c r="F326" s="26" t="s">
        <v>163</v>
      </c>
      <c r="G326" s="23" t="s">
        <v>673</v>
      </c>
      <c r="H326" s="23">
        <v>1120</v>
      </c>
      <c r="I326" s="23">
        <v>3</v>
      </c>
      <c r="J326" s="23">
        <v>2</v>
      </c>
      <c r="K326" s="23">
        <v>210</v>
      </c>
      <c r="L326" s="39">
        <f t="shared" si="117"/>
        <v>3360</v>
      </c>
      <c r="M326" s="35">
        <v>2</v>
      </c>
      <c r="N326" s="35">
        <v>210</v>
      </c>
      <c r="O326" s="23">
        <f t="shared" si="118"/>
        <v>2240</v>
      </c>
      <c r="P326" s="38">
        <f t="shared" si="119"/>
        <v>4648.96</v>
      </c>
      <c r="Q326" s="36">
        <f t="shared" si="120"/>
        <v>1669.04</v>
      </c>
      <c r="R326" s="36">
        <f t="shared" si="121"/>
        <v>206.4</v>
      </c>
      <c r="S326" s="38">
        <f t="shared" si="122"/>
        <v>5708.85</v>
      </c>
      <c r="T326" s="38">
        <f t="shared" si="123"/>
        <v>815.55</v>
      </c>
      <c r="U326" s="38">
        <f t="shared" si="124"/>
        <v>6524.4</v>
      </c>
      <c r="V326" s="38">
        <f t="shared" si="125"/>
        <v>5708.85</v>
      </c>
      <c r="W326" s="65">
        <f t="shared" si="126"/>
        <v>815.55</v>
      </c>
      <c r="X326" s="49"/>
      <c r="Y326" s="60"/>
    </row>
    <row r="327" s="1" customFormat="1" spans="1:25">
      <c r="A327" s="19">
        <v>324</v>
      </c>
      <c r="B327" s="20" t="s">
        <v>670</v>
      </c>
      <c r="C327" s="22" t="s">
        <v>685</v>
      </c>
      <c r="D327" s="24" t="s">
        <v>35</v>
      </c>
      <c r="E327" s="24">
        <v>49</v>
      </c>
      <c r="F327" s="26" t="s">
        <v>686</v>
      </c>
      <c r="G327" s="23" t="s">
        <v>673</v>
      </c>
      <c r="H327" s="23">
        <v>1120</v>
      </c>
      <c r="I327" s="23">
        <v>3</v>
      </c>
      <c r="J327" s="23">
        <v>2</v>
      </c>
      <c r="K327" s="23">
        <v>210</v>
      </c>
      <c r="L327" s="39">
        <f t="shared" si="117"/>
        <v>3360</v>
      </c>
      <c r="M327" s="35">
        <v>2</v>
      </c>
      <c r="N327" s="35">
        <v>210</v>
      </c>
      <c r="O327" s="23">
        <f t="shared" si="118"/>
        <v>2240</v>
      </c>
      <c r="P327" s="38">
        <f t="shared" si="119"/>
        <v>4648.96</v>
      </c>
      <c r="Q327" s="36">
        <f t="shared" si="120"/>
        <v>1669.04</v>
      </c>
      <c r="R327" s="36">
        <f t="shared" si="121"/>
        <v>206.4</v>
      </c>
      <c r="S327" s="38">
        <f t="shared" si="122"/>
        <v>5708.85</v>
      </c>
      <c r="T327" s="38">
        <f t="shared" si="123"/>
        <v>815.55</v>
      </c>
      <c r="U327" s="38">
        <f t="shared" si="124"/>
        <v>6524.4</v>
      </c>
      <c r="V327" s="38">
        <f t="shared" si="125"/>
        <v>5708.85</v>
      </c>
      <c r="W327" s="65">
        <f t="shared" si="126"/>
        <v>815.55</v>
      </c>
      <c r="X327" s="49"/>
      <c r="Y327" s="60"/>
    </row>
    <row r="328" s="1" customFormat="1" spans="1:25">
      <c r="A328" s="19">
        <v>325</v>
      </c>
      <c r="B328" s="20" t="s">
        <v>670</v>
      </c>
      <c r="C328" s="22" t="s">
        <v>687</v>
      </c>
      <c r="D328" s="24" t="s">
        <v>35</v>
      </c>
      <c r="E328" s="24">
        <v>49</v>
      </c>
      <c r="F328" s="26" t="s">
        <v>313</v>
      </c>
      <c r="G328" s="23" t="s">
        <v>673</v>
      </c>
      <c r="H328" s="23">
        <v>1120</v>
      </c>
      <c r="I328" s="23">
        <v>3</v>
      </c>
      <c r="J328" s="23">
        <v>2</v>
      </c>
      <c r="K328" s="23">
        <v>210</v>
      </c>
      <c r="L328" s="39">
        <f t="shared" si="117"/>
        <v>3360</v>
      </c>
      <c r="M328" s="35">
        <v>2</v>
      </c>
      <c r="N328" s="35">
        <v>210</v>
      </c>
      <c r="O328" s="23">
        <f t="shared" si="118"/>
        <v>2240</v>
      </c>
      <c r="P328" s="38">
        <f t="shared" si="119"/>
        <v>4648.96</v>
      </c>
      <c r="Q328" s="36">
        <f t="shared" si="120"/>
        <v>1669.04</v>
      </c>
      <c r="R328" s="36">
        <f t="shared" si="121"/>
        <v>206.4</v>
      </c>
      <c r="S328" s="38">
        <f t="shared" si="122"/>
        <v>5708.85</v>
      </c>
      <c r="T328" s="38">
        <f t="shared" si="123"/>
        <v>815.55</v>
      </c>
      <c r="U328" s="38">
        <f t="shared" si="124"/>
        <v>6524.4</v>
      </c>
      <c r="V328" s="38">
        <f t="shared" si="125"/>
        <v>5708.85</v>
      </c>
      <c r="W328" s="65">
        <f t="shared" si="126"/>
        <v>815.55</v>
      </c>
      <c r="X328" s="49"/>
      <c r="Y328" s="60"/>
    </row>
    <row r="329" s="1" customFormat="1" spans="1:25">
      <c r="A329" s="19">
        <v>326</v>
      </c>
      <c r="B329" s="20" t="s">
        <v>670</v>
      </c>
      <c r="C329" s="22" t="s">
        <v>688</v>
      </c>
      <c r="D329" s="24" t="s">
        <v>35</v>
      </c>
      <c r="E329" s="24">
        <v>35</v>
      </c>
      <c r="F329" s="26" t="s">
        <v>122</v>
      </c>
      <c r="G329" s="23" t="s">
        <v>673</v>
      </c>
      <c r="H329" s="23">
        <v>1120</v>
      </c>
      <c r="I329" s="23">
        <v>3</v>
      </c>
      <c r="J329" s="23">
        <v>2</v>
      </c>
      <c r="K329" s="23">
        <v>210</v>
      </c>
      <c r="L329" s="39">
        <f t="shared" si="117"/>
        <v>3360</v>
      </c>
      <c r="M329" s="35">
        <v>2</v>
      </c>
      <c r="N329" s="35">
        <v>210</v>
      </c>
      <c r="O329" s="23">
        <f t="shared" si="118"/>
        <v>2240</v>
      </c>
      <c r="P329" s="38">
        <f t="shared" si="119"/>
        <v>4648.96</v>
      </c>
      <c r="Q329" s="36">
        <f t="shared" si="120"/>
        <v>1669.04</v>
      </c>
      <c r="R329" s="36">
        <f t="shared" si="121"/>
        <v>206.4</v>
      </c>
      <c r="S329" s="38">
        <f t="shared" si="122"/>
        <v>5708.85</v>
      </c>
      <c r="T329" s="38">
        <f t="shared" si="123"/>
        <v>815.55</v>
      </c>
      <c r="U329" s="38">
        <f t="shared" si="124"/>
        <v>6524.4</v>
      </c>
      <c r="V329" s="38">
        <f t="shared" si="125"/>
        <v>5708.85</v>
      </c>
      <c r="W329" s="65">
        <f t="shared" si="126"/>
        <v>815.55</v>
      </c>
      <c r="X329" s="49"/>
      <c r="Y329" s="60"/>
    </row>
    <row r="330" s="1" customFormat="1" spans="1:25">
      <c r="A330" s="19">
        <v>327</v>
      </c>
      <c r="B330" s="20" t="s">
        <v>670</v>
      </c>
      <c r="C330" s="22" t="s">
        <v>689</v>
      </c>
      <c r="D330" s="24" t="s">
        <v>30</v>
      </c>
      <c r="E330" s="24">
        <v>38</v>
      </c>
      <c r="F330" s="26" t="s">
        <v>690</v>
      </c>
      <c r="G330" s="23" t="s">
        <v>673</v>
      </c>
      <c r="H330" s="23">
        <v>1120</v>
      </c>
      <c r="I330" s="23">
        <v>3</v>
      </c>
      <c r="J330" s="23">
        <v>2</v>
      </c>
      <c r="K330" s="23">
        <v>210</v>
      </c>
      <c r="L330" s="39">
        <f t="shared" si="117"/>
        <v>3360</v>
      </c>
      <c r="M330" s="35">
        <v>2</v>
      </c>
      <c r="N330" s="35">
        <v>210</v>
      </c>
      <c r="O330" s="23">
        <f t="shared" si="118"/>
        <v>2240</v>
      </c>
      <c r="P330" s="38">
        <f t="shared" ref="P330:P338" si="127">581.12*8</f>
        <v>4648.96</v>
      </c>
      <c r="Q330" s="36">
        <f t="shared" ref="Q330:Q339" si="128">208.63*8</f>
        <v>1669.04</v>
      </c>
      <c r="R330" s="36">
        <f t="shared" ref="R330:R339" si="129">25.8*8</f>
        <v>206.4</v>
      </c>
      <c r="S330" s="38">
        <f t="shared" si="122"/>
        <v>5708.85</v>
      </c>
      <c r="T330" s="38">
        <f t="shared" si="123"/>
        <v>815.55</v>
      </c>
      <c r="U330" s="38">
        <f t="shared" si="124"/>
        <v>6524.4</v>
      </c>
      <c r="V330" s="38">
        <f t="shared" si="125"/>
        <v>5708.85</v>
      </c>
      <c r="W330" s="65">
        <f t="shared" si="126"/>
        <v>815.55</v>
      </c>
      <c r="X330" s="49"/>
      <c r="Y330" s="60"/>
    </row>
    <row r="331" s="1" customFormat="1" spans="1:25">
      <c r="A331" s="19">
        <v>328</v>
      </c>
      <c r="B331" s="20" t="s">
        <v>670</v>
      </c>
      <c r="C331" s="22" t="s">
        <v>691</v>
      </c>
      <c r="D331" s="24" t="s">
        <v>35</v>
      </c>
      <c r="E331" s="24">
        <v>39</v>
      </c>
      <c r="F331" s="26" t="s">
        <v>692</v>
      </c>
      <c r="G331" s="23" t="s">
        <v>673</v>
      </c>
      <c r="H331" s="23">
        <v>1120</v>
      </c>
      <c r="I331" s="23">
        <v>3</v>
      </c>
      <c r="J331" s="23">
        <v>2</v>
      </c>
      <c r="K331" s="23">
        <v>210</v>
      </c>
      <c r="L331" s="39">
        <f t="shared" si="117"/>
        <v>3360</v>
      </c>
      <c r="M331" s="35">
        <v>2</v>
      </c>
      <c r="N331" s="35">
        <v>210</v>
      </c>
      <c r="O331" s="23">
        <f t="shared" si="118"/>
        <v>2240</v>
      </c>
      <c r="P331" s="38">
        <f t="shared" si="127"/>
        <v>4648.96</v>
      </c>
      <c r="Q331" s="36">
        <f t="shared" si="128"/>
        <v>1669.04</v>
      </c>
      <c r="R331" s="36">
        <f t="shared" si="129"/>
        <v>206.4</v>
      </c>
      <c r="S331" s="38">
        <f t="shared" si="122"/>
        <v>5708.85</v>
      </c>
      <c r="T331" s="38">
        <f t="shared" si="123"/>
        <v>815.55</v>
      </c>
      <c r="U331" s="38">
        <f t="shared" si="124"/>
        <v>6524.4</v>
      </c>
      <c r="V331" s="38">
        <f t="shared" si="125"/>
        <v>5708.85</v>
      </c>
      <c r="W331" s="65">
        <f t="shared" si="126"/>
        <v>815.55</v>
      </c>
      <c r="X331" s="49"/>
      <c r="Y331" s="60"/>
    </row>
    <row r="332" s="1" customFormat="1" spans="1:25">
      <c r="A332" s="19">
        <v>329</v>
      </c>
      <c r="B332" s="20" t="s">
        <v>670</v>
      </c>
      <c r="C332" s="22" t="s">
        <v>693</v>
      </c>
      <c r="D332" s="24" t="s">
        <v>35</v>
      </c>
      <c r="E332" s="24">
        <v>43</v>
      </c>
      <c r="F332" s="26" t="s">
        <v>432</v>
      </c>
      <c r="G332" s="23" t="s">
        <v>673</v>
      </c>
      <c r="H332" s="23">
        <v>1120</v>
      </c>
      <c r="I332" s="23">
        <v>3</v>
      </c>
      <c r="J332" s="23">
        <v>2</v>
      </c>
      <c r="K332" s="23">
        <v>210</v>
      </c>
      <c r="L332" s="39">
        <f t="shared" si="117"/>
        <v>3360</v>
      </c>
      <c r="M332" s="35">
        <v>2</v>
      </c>
      <c r="N332" s="35">
        <v>210</v>
      </c>
      <c r="O332" s="23">
        <f t="shared" si="118"/>
        <v>2240</v>
      </c>
      <c r="P332" s="38">
        <f t="shared" si="127"/>
        <v>4648.96</v>
      </c>
      <c r="Q332" s="36">
        <f t="shared" si="128"/>
        <v>1669.04</v>
      </c>
      <c r="R332" s="36">
        <f t="shared" si="129"/>
        <v>206.4</v>
      </c>
      <c r="S332" s="38">
        <f t="shared" si="122"/>
        <v>5708.85</v>
      </c>
      <c r="T332" s="38">
        <f t="shared" si="123"/>
        <v>815.55</v>
      </c>
      <c r="U332" s="38">
        <f t="shared" si="124"/>
        <v>6524.4</v>
      </c>
      <c r="V332" s="38">
        <f t="shared" si="125"/>
        <v>5708.85</v>
      </c>
      <c r="W332" s="65">
        <f t="shared" si="126"/>
        <v>815.55</v>
      </c>
      <c r="X332" s="49"/>
      <c r="Y332" s="60"/>
    </row>
    <row r="333" s="1" customFormat="1" spans="1:25">
      <c r="A333" s="19">
        <v>330</v>
      </c>
      <c r="B333" s="20" t="s">
        <v>670</v>
      </c>
      <c r="C333" s="22" t="s">
        <v>694</v>
      </c>
      <c r="D333" s="24" t="s">
        <v>35</v>
      </c>
      <c r="E333" s="24">
        <v>43</v>
      </c>
      <c r="F333" s="26" t="s">
        <v>54</v>
      </c>
      <c r="G333" s="23" t="s">
        <v>673</v>
      </c>
      <c r="H333" s="23">
        <v>1120</v>
      </c>
      <c r="I333" s="23">
        <v>3</v>
      </c>
      <c r="J333" s="23">
        <v>2</v>
      </c>
      <c r="K333" s="23">
        <v>210</v>
      </c>
      <c r="L333" s="39">
        <f t="shared" si="117"/>
        <v>3360</v>
      </c>
      <c r="M333" s="35">
        <v>2</v>
      </c>
      <c r="N333" s="35">
        <v>210</v>
      </c>
      <c r="O333" s="23">
        <f t="shared" si="118"/>
        <v>2240</v>
      </c>
      <c r="P333" s="38">
        <f t="shared" si="127"/>
        <v>4648.96</v>
      </c>
      <c r="Q333" s="36">
        <f t="shared" si="128"/>
        <v>1669.04</v>
      </c>
      <c r="R333" s="36">
        <f t="shared" si="129"/>
        <v>206.4</v>
      </c>
      <c r="S333" s="38">
        <f t="shared" si="122"/>
        <v>5708.85</v>
      </c>
      <c r="T333" s="38">
        <f t="shared" si="123"/>
        <v>815.55</v>
      </c>
      <c r="U333" s="38">
        <f t="shared" si="124"/>
        <v>6524.4</v>
      </c>
      <c r="V333" s="38">
        <f t="shared" si="125"/>
        <v>5708.85</v>
      </c>
      <c r="W333" s="65">
        <f t="shared" si="126"/>
        <v>815.55</v>
      </c>
      <c r="X333" s="49"/>
      <c r="Y333" s="60"/>
    </row>
    <row r="334" s="1" customFormat="1" spans="1:25">
      <c r="A334" s="19">
        <v>331</v>
      </c>
      <c r="B334" s="20" t="s">
        <v>670</v>
      </c>
      <c r="C334" s="22" t="s">
        <v>695</v>
      </c>
      <c r="D334" s="24" t="s">
        <v>30</v>
      </c>
      <c r="E334" s="24">
        <v>41</v>
      </c>
      <c r="F334" s="26" t="s">
        <v>696</v>
      </c>
      <c r="G334" s="23" t="s">
        <v>673</v>
      </c>
      <c r="H334" s="23">
        <v>1120</v>
      </c>
      <c r="I334" s="23">
        <v>3</v>
      </c>
      <c r="J334" s="23">
        <v>2</v>
      </c>
      <c r="K334" s="23">
        <v>210</v>
      </c>
      <c r="L334" s="39">
        <f t="shared" si="117"/>
        <v>3360</v>
      </c>
      <c r="M334" s="35">
        <v>2</v>
      </c>
      <c r="N334" s="35">
        <v>210</v>
      </c>
      <c r="O334" s="23">
        <f t="shared" si="118"/>
        <v>2240</v>
      </c>
      <c r="P334" s="38">
        <f t="shared" si="127"/>
        <v>4648.96</v>
      </c>
      <c r="Q334" s="36">
        <f t="shared" si="128"/>
        <v>1669.04</v>
      </c>
      <c r="R334" s="36">
        <f t="shared" si="129"/>
        <v>206.4</v>
      </c>
      <c r="S334" s="38">
        <f t="shared" si="122"/>
        <v>5708.85</v>
      </c>
      <c r="T334" s="38">
        <f t="shared" si="123"/>
        <v>815.55</v>
      </c>
      <c r="U334" s="38">
        <f t="shared" si="124"/>
        <v>6524.4</v>
      </c>
      <c r="V334" s="38">
        <f t="shared" si="125"/>
        <v>5708.85</v>
      </c>
      <c r="W334" s="65">
        <f t="shared" si="126"/>
        <v>815.55</v>
      </c>
      <c r="X334" s="49"/>
      <c r="Y334" s="60"/>
    </row>
    <row r="335" s="1" customFormat="1" ht="17" customHeight="1" spans="1:25">
      <c r="A335" s="19">
        <v>332</v>
      </c>
      <c r="B335" s="20" t="s">
        <v>670</v>
      </c>
      <c r="C335" s="24" t="s">
        <v>697</v>
      </c>
      <c r="D335" s="24" t="s">
        <v>35</v>
      </c>
      <c r="E335" s="24">
        <v>46</v>
      </c>
      <c r="F335" s="26" t="s">
        <v>122</v>
      </c>
      <c r="G335" s="23" t="s">
        <v>698</v>
      </c>
      <c r="H335" s="23">
        <v>480</v>
      </c>
      <c r="I335" s="23">
        <v>2</v>
      </c>
      <c r="J335" s="23">
        <v>1</v>
      </c>
      <c r="K335" s="23">
        <v>45</v>
      </c>
      <c r="L335" s="36">
        <f>H335*2</f>
        <v>960</v>
      </c>
      <c r="M335" s="35">
        <v>3</v>
      </c>
      <c r="N335" s="35">
        <v>135</v>
      </c>
      <c r="O335" s="36">
        <f>H335*3</f>
        <v>1440</v>
      </c>
      <c r="P335" s="38">
        <f t="shared" si="127"/>
        <v>4648.96</v>
      </c>
      <c r="Q335" s="36">
        <f t="shared" si="128"/>
        <v>1669.04</v>
      </c>
      <c r="R335" s="36">
        <f t="shared" si="129"/>
        <v>206.4</v>
      </c>
      <c r="S335" s="38">
        <f>U335/8*8</f>
        <v>6524.4</v>
      </c>
      <c r="T335" s="38"/>
      <c r="U335" s="38">
        <f t="shared" si="124"/>
        <v>6524.4</v>
      </c>
      <c r="V335" s="38">
        <f t="shared" si="125"/>
        <v>6524.4</v>
      </c>
      <c r="W335" s="65">
        <f t="shared" si="126"/>
        <v>0</v>
      </c>
      <c r="X335" s="49"/>
      <c r="Y335" s="60"/>
    </row>
    <row r="336" s="1" customFormat="1" ht="17" customHeight="1" spans="1:25">
      <c r="A336" s="19">
        <v>333</v>
      </c>
      <c r="B336" s="20" t="s">
        <v>670</v>
      </c>
      <c r="C336" s="24" t="s">
        <v>699</v>
      </c>
      <c r="D336" s="24" t="s">
        <v>35</v>
      </c>
      <c r="E336" s="24">
        <v>44</v>
      </c>
      <c r="F336" s="26" t="s">
        <v>677</v>
      </c>
      <c r="G336" s="23" t="s">
        <v>698</v>
      </c>
      <c r="H336" s="23">
        <v>480</v>
      </c>
      <c r="I336" s="23">
        <v>2</v>
      </c>
      <c r="J336" s="23">
        <v>1</v>
      </c>
      <c r="K336" s="23">
        <v>45</v>
      </c>
      <c r="L336" s="36">
        <f>H336*2</f>
        <v>960</v>
      </c>
      <c r="M336" s="35">
        <v>3</v>
      </c>
      <c r="N336" s="35">
        <v>135</v>
      </c>
      <c r="O336" s="36">
        <f>H336*3</f>
        <v>1440</v>
      </c>
      <c r="P336" s="38">
        <f t="shared" si="127"/>
        <v>4648.96</v>
      </c>
      <c r="Q336" s="36">
        <f t="shared" si="128"/>
        <v>1669.04</v>
      </c>
      <c r="R336" s="36">
        <f t="shared" si="129"/>
        <v>206.4</v>
      </c>
      <c r="S336" s="38">
        <f>U336/8*8</f>
        <v>6524.4</v>
      </c>
      <c r="T336" s="38"/>
      <c r="U336" s="38">
        <f t="shared" si="124"/>
        <v>6524.4</v>
      </c>
      <c r="V336" s="38">
        <f t="shared" si="125"/>
        <v>6524.4</v>
      </c>
      <c r="W336" s="65">
        <f t="shared" si="126"/>
        <v>0</v>
      </c>
      <c r="X336" s="48"/>
      <c r="Y336" s="60"/>
    </row>
    <row r="337" s="1" customFormat="1" ht="17" customHeight="1" spans="1:25">
      <c r="A337" s="19">
        <v>334</v>
      </c>
      <c r="B337" s="20" t="s">
        <v>700</v>
      </c>
      <c r="C337" s="24" t="s">
        <v>701</v>
      </c>
      <c r="D337" s="24" t="s">
        <v>35</v>
      </c>
      <c r="E337" s="24">
        <v>46</v>
      </c>
      <c r="F337" s="22" t="s">
        <v>135</v>
      </c>
      <c r="G337" s="23" t="s">
        <v>700</v>
      </c>
      <c r="H337" s="23">
        <v>480</v>
      </c>
      <c r="I337" s="23">
        <v>5</v>
      </c>
      <c r="J337" s="23">
        <v>4</v>
      </c>
      <c r="K337" s="23">
        <v>480</v>
      </c>
      <c r="L337" s="36">
        <f>H337*5</f>
        <v>2400</v>
      </c>
      <c r="M337" s="35">
        <v>0</v>
      </c>
      <c r="N337" s="35">
        <v>0</v>
      </c>
      <c r="O337" s="36">
        <v>0</v>
      </c>
      <c r="P337" s="38">
        <f t="shared" si="127"/>
        <v>4648.96</v>
      </c>
      <c r="Q337" s="36">
        <f t="shared" si="128"/>
        <v>1669.04</v>
      </c>
      <c r="R337" s="36">
        <f t="shared" si="129"/>
        <v>206.4</v>
      </c>
      <c r="S337" s="38">
        <v>0</v>
      </c>
      <c r="T337" s="38">
        <f>U337</f>
        <v>6524.4</v>
      </c>
      <c r="U337" s="38">
        <f t="shared" si="124"/>
        <v>6524.4</v>
      </c>
      <c r="V337" s="38">
        <f>SUM(S337:S338)</f>
        <v>4077.75</v>
      </c>
      <c r="W337" s="38">
        <f>SUM(T337:T338)</f>
        <v>8971.05</v>
      </c>
      <c r="X337" s="38">
        <f>SUM(U337:U338)</f>
        <v>13048.8</v>
      </c>
      <c r="Y337" s="60"/>
    </row>
    <row r="338" s="1" customFormat="1" spans="1:25">
      <c r="A338" s="19">
        <v>335</v>
      </c>
      <c r="B338" s="20" t="s">
        <v>700</v>
      </c>
      <c r="C338" s="24" t="s">
        <v>702</v>
      </c>
      <c r="D338" s="24" t="s">
        <v>30</v>
      </c>
      <c r="E338" s="24">
        <v>31</v>
      </c>
      <c r="F338" s="26" t="s">
        <v>703</v>
      </c>
      <c r="G338" s="23" t="s">
        <v>704</v>
      </c>
      <c r="H338" s="23">
        <v>480</v>
      </c>
      <c r="I338" s="23">
        <v>5</v>
      </c>
      <c r="J338" s="23">
        <v>4</v>
      </c>
      <c r="K338" s="23">
        <v>180</v>
      </c>
      <c r="L338" s="36">
        <f>H338*5</f>
        <v>2400</v>
      </c>
      <c r="M338" s="35">
        <v>0</v>
      </c>
      <c r="N338" s="35">
        <v>0</v>
      </c>
      <c r="O338" s="36">
        <v>0</v>
      </c>
      <c r="P338" s="38">
        <f t="shared" si="127"/>
        <v>4648.96</v>
      </c>
      <c r="Q338" s="36">
        <f t="shared" si="128"/>
        <v>1669.04</v>
      </c>
      <c r="R338" s="36">
        <f t="shared" si="129"/>
        <v>206.4</v>
      </c>
      <c r="S338" s="38">
        <f>U338/8*5</f>
        <v>4077.75</v>
      </c>
      <c r="T338" s="38">
        <f>U338/8*3</f>
        <v>2446.65</v>
      </c>
      <c r="U338" s="38">
        <f t="shared" si="124"/>
        <v>6524.4</v>
      </c>
      <c r="V338" s="38"/>
      <c r="W338" s="38"/>
      <c r="X338" s="38"/>
      <c r="Y338" s="60"/>
    </row>
    <row r="339" s="1" customFormat="1" spans="1:25">
      <c r="A339" s="19">
        <v>336</v>
      </c>
      <c r="B339" s="20" t="s">
        <v>705</v>
      </c>
      <c r="C339" s="24" t="s">
        <v>706</v>
      </c>
      <c r="D339" s="24" t="s">
        <v>35</v>
      </c>
      <c r="E339" s="24">
        <v>49</v>
      </c>
      <c r="F339" s="26" t="s">
        <v>384</v>
      </c>
      <c r="G339" s="20" t="s">
        <v>705</v>
      </c>
      <c r="H339" s="23">
        <v>480</v>
      </c>
      <c r="I339" s="23">
        <v>2</v>
      </c>
      <c r="J339" s="23">
        <v>1</v>
      </c>
      <c r="K339" s="23">
        <v>45</v>
      </c>
      <c r="L339" s="36">
        <f>H339*2</f>
        <v>960</v>
      </c>
      <c r="M339" s="35">
        <v>3</v>
      </c>
      <c r="N339" s="35">
        <v>135</v>
      </c>
      <c r="O339" s="36">
        <f>H339*3</f>
        <v>1440</v>
      </c>
      <c r="P339" s="38">
        <f t="shared" ref="P339:P344" si="130">581.12*8</f>
        <v>4648.96</v>
      </c>
      <c r="Q339" s="36">
        <f t="shared" si="128"/>
        <v>1669.04</v>
      </c>
      <c r="R339" s="36">
        <f t="shared" si="129"/>
        <v>206.4</v>
      </c>
      <c r="S339" s="38">
        <f>U339/8*8</f>
        <v>6524.4</v>
      </c>
      <c r="T339" s="38"/>
      <c r="U339" s="38">
        <f t="shared" si="124"/>
        <v>6524.4</v>
      </c>
      <c r="V339" s="38">
        <f>SUM(S339:S343)</f>
        <v>26097.6</v>
      </c>
      <c r="W339" s="38">
        <f>SUM(T339:T343)</f>
        <v>0</v>
      </c>
      <c r="X339" s="38">
        <f>SUM(U339:U343)</f>
        <v>26097.6</v>
      </c>
      <c r="Y339" s="60"/>
    </row>
    <row r="340" s="1" customFormat="1" spans="1:25">
      <c r="A340" s="19">
        <v>337</v>
      </c>
      <c r="B340" s="20" t="s">
        <v>705</v>
      </c>
      <c r="C340" s="24" t="s">
        <v>707</v>
      </c>
      <c r="D340" s="24" t="s">
        <v>30</v>
      </c>
      <c r="E340" s="24">
        <v>53</v>
      </c>
      <c r="F340" s="22" t="s">
        <v>145</v>
      </c>
      <c r="G340" s="20" t="s">
        <v>705</v>
      </c>
      <c r="H340" s="23">
        <v>480</v>
      </c>
      <c r="I340" s="23">
        <v>2</v>
      </c>
      <c r="J340" s="23">
        <v>1</v>
      </c>
      <c r="K340" s="23">
        <v>45</v>
      </c>
      <c r="L340" s="36">
        <f>H340*2</f>
        <v>960</v>
      </c>
      <c r="M340" s="35">
        <v>3</v>
      </c>
      <c r="N340" s="35">
        <v>135</v>
      </c>
      <c r="O340" s="36">
        <f>H340*3</f>
        <v>1440</v>
      </c>
      <c r="P340" s="38"/>
      <c r="Q340" s="36"/>
      <c r="R340" s="36"/>
      <c r="S340" s="38"/>
      <c r="T340" s="38"/>
      <c r="U340" s="38"/>
      <c r="V340" s="38"/>
      <c r="W340" s="38"/>
      <c r="X340" s="38"/>
      <c r="Y340" s="59" t="s">
        <v>32</v>
      </c>
    </row>
    <row r="341" s="1" customFormat="1" spans="1:25">
      <c r="A341" s="19">
        <v>338</v>
      </c>
      <c r="B341" s="20" t="s">
        <v>705</v>
      </c>
      <c r="C341" s="24" t="s">
        <v>708</v>
      </c>
      <c r="D341" s="24" t="s">
        <v>30</v>
      </c>
      <c r="E341" s="24">
        <v>49</v>
      </c>
      <c r="F341" s="22" t="s">
        <v>426</v>
      </c>
      <c r="G341" s="20" t="s">
        <v>705</v>
      </c>
      <c r="H341" s="23">
        <v>480</v>
      </c>
      <c r="I341" s="23">
        <v>2</v>
      </c>
      <c r="J341" s="23">
        <v>1</v>
      </c>
      <c r="K341" s="23">
        <v>45</v>
      </c>
      <c r="L341" s="36">
        <f>H341*2</f>
        <v>960</v>
      </c>
      <c r="M341" s="35">
        <v>3</v>
      </c>
      <c r="N341" s="35">
        <v>135</v>
      </c>
      <c r="O341" s="36">
        <f>H341*3</f>
        <v>1440</v>
      </c>
      <c r="P341" s="38">
        <f t="shared" si="130"/>
        <v>4648.96</v>
      </c>
      <c r="Q341" s="36">
        <f t="shared" ref="Q341:Q350" si="131">208.63*8</f>
        <v>1669.04</v>
      </c>
      <c r="R341" s="36">
        <f>25.8*8</f>
        <v>206.4</v>
      </c>
      <c r="S341" s="38">
        <f>U341/8*8</f>
        <v>6524.4</v>
      </c>
      <c r="T341" s="38"/>
      <c r="U341" s="38">
        <f>SUM(P341:R341)</f>
        <v>6524.4</v>
      </c>
      <c r="V341" s="38"/>
      <c r="W341" s="38"/>
      <c r="X341" s="38"/>
      <c r="Y341" s="60"/>
    </row>
    <row r="342" s="1" customFormat="1" spans="1:25">
      <c r="A342" s="19">
        <v>339</v>
      </c>
      <c r="B342" s="20" t="s">
        <v>705</v>
      </c>
      <c r="C342" s="24" t="s">
        <v>709</v>
      </c>
      <c r="D342" s="24" t="s">
        <v>35</v>
      </c>
      <c r="E342" s="24">
        <v>39</v>
      </c>
      <c r="F342" s="22" t="s">
        <v>122</v>
      </c>
      <c r="G342" s="20" t="s">
        <v>705</v>
      </c>
      <c r="H342" s="23">
        <v>480</v>
      </c>
      <c r="I342" s="23">
        <v>2</v>
      </c>
      <c r="J342" s="23">
        <v>1</v>
      </c>
      <c r="K342" s="23">
        <v>45</v>
      </c>
      <c r="L342" s="36">
        <f>H342*2</f>
        <v>960</v>
      </c>
      <c r="M342" s="35">
        <v>3</v>
      </c>
      <c r="N342" s="35">
        <v>135</v>
      </c>
      <c r="O342" s="36">
        <f>H342*3</f>
        <v>1440</v>
      </c>
      <c r="P342" s="38">
        <f t="shared" si="130"/>
        <v>4648.96</v>
      </c>
      <c r="Q342" s="36">
        <f t="shared" si="131"/>
        <v>1669.04</v>
      </c>
      <c r="R342" s="36">
        <f t="shared" ref="R342:R351" si="132">25.8*8</f>
        <v>206.4</v>
      </c>
      <c r="S342" s="38">
        <f>U342/8*8</f>
        <v>6524.4</v>
      </c>
      <c r="T342" s="38"/>
      <c r="U342" s="38">
        <f t="shared" ref="U342:U351" si="133">SUM(P342:R342)</f>
        <v>6524.4</v>
      </c>
      <c r="V342" s="38"/>
      <c r="W342" s="38"/>
      <c r="X342" s="38"/>
      <c r="Y342" s="60"/>
    </row>
    <row r="343" s="1" customFormat="1" spans="1:25">
      <c r="A343" s="19">
        <v>340</v>
      </c>
      <c r="B343" s="20" t="s">
        <v>705</v>
      </c>
      <c r="C343" s="24" t="s">
        <v>710</v>
      </c>
      <c r="D343" s="24" t="s">
        <v>35</v>
      </c>
      <c r="E343" s="24">
        <v>47</v>
      </c>
      <c r="F343" s="22" t="s">
        <v>711</v>
      </c>
      <c r="G343" s="20" t="s">
        <v>705</v>
      </c>
      <c r="H343" s="23">
        <v>480</v>
      </c>
      <c r="I343" s="23">
        <v>2</v>
      </c>
      <c r="J343" s="23">
        <v>1</v>
      </c>
      <c r="K343" s="23">
        <v>45</v>
      </c>
      <c r="L343" s="36">
        <f>H343*2</f>
        <v>960</v>
      </c>
      <c r="M343" s="35">
        <v>3</v>
      </c>
      <c r="N343" s="35">
        <v>135</v>
      </c>
      <c r="O343" s="36">
        <f>H343*3</f>
        <v>1440</v>
      </c>
      <c r="P343" s="38">
        <f t="shared" si="130"/>
        <v>4648.96</v>
      </c>
      <c r="Q343" s="36">
        <f t="shared" si="131"/>
        <v>1669.04</v>
      </c>
      <c r="R343" s="36">
        <f t="shared" si="132"/>
        <v>206.4</v>
      </c>
      <c r="S343" s="38">
        <f>U343/8*8</f>
        <v>6524.4</v>
      </c>
      <c r="T343" s="38"/>
      <c r="U343" s="38">
        <f t="shared" si="133"/>
        <v>6524.4</v>
      </c>
      <c r="V343" s="38"/>
      <c r="W343" s="38"/>
      <c r="X343" s="38"/>
      <c r="Y343" s="60"/>
    </row>
    <row r="344" s="1" customFormat="1" spans="1:25">
      <c r="A344" s="19">
        <v>341</v>
      </c>
      <c r="B344" s="20" t="s">
        <v>712</v>
      </c>
      <c r="C344" s="24" t="s">
        <v>713</v>
      </c>
      <c r="D344" s="24" t="s">
        <v>35</v>
      </c>
      <c r="E344" s="24">
        <v>47</v>
      </c>
      <c r="F344" s="22" t="s">
        <v>714</v>
      </c>
      <c r="G344" s="20" t="s">
        <v>712</v>
      </c>
      <c r="H344" s="23">
        <v>480</v>
      </c>
      <c r="I344" s="23">
        <v>5</v>
      </c>
      <c r="J344" s="23">
        <v>4</v>
      </c>
      <c r="K344" s="23">
        <v>480</v>
      </c>
      <c r="L344" s="36">
        <f>H344*5</f>
        <v>2400</v>
      </c>
      <c r="M344" s="35">
        <v>0</v>
      </c>
      <c r="N344" s="35">
        <v>0</v>
      </c>
      <c r="O344" s="36">
        <v>0</v>
      </c>
      <c r="P344" s="38">
        <f t="shared" si="130"/>
        <v>4648.96</v>
      </c>
      <c r="Q344" s="36">
        <f t="shared" si="131"/>
        <v>1669.04</v>
      </c>
      <c r="R344" s="36">
        <f t="shared" si="132"/>
        <v>206.4</v>
      </c>
      <c r="S344" s="38">
        <v>0</v>
      </c>
      <c r="T344" s="38">
        <f>U344</f>
        <v>6524.4</v>
      </c>
      <c r="U344" s="38">
        <f t="shared" si="133"/>
        <v>6524.4</v>
      </c>
      <c r="V344" s="38">
        <f>S344</f>
        <v>0</v>
      </c>
      <c r="W344" s="38">
        <f>T344</f>
        <v>6524.4</v>
      </c>
      <c r="X344" s="38">
        <f>U344</f>
        <v>6524.4</v>
      </c>
      <c r="Y344" s="60"/>
    </row>
    <row r="345" s="1" customFormat="1" spans="1:25">
      <c r="A345" s="19">
        <v>342</v>
      </c>
      <c r="B345" s="20" t="s">
        <v>715</v>
      </c>
      <c r="C345" s="24" t="s">
        <v>716</v>
      </c>
      <c r="D345" s="24" t="s">
        <v>30</v>
      </c>
      <c r="E345" s="24">
        <v>32</v>
      </c>
      <c r="F345" s="27" t="s">
        <v>329</v>
      </c>
      <c r="G345" s="23" t="s">
        <v>715</v>
      </c>
      <c r="H345" s="23">
        <v>480</v>
      </c>
      <c r="I345" s="23">
        <v>2</v>
      </c>
      <c r="J345" s="23">
        <v>1</v>
      </c>
      <c r="K345" s="23">
        <v>45</v>
      </c>
      <c r="L345" s="36">
        <f>H345*2</f>
        <v>960</v>
      </c>
      <c r="M345" s="35">
        <v>3</v>
      </c>
      <c r="N345" s="35">
        <v>135</v>
      </c>
      <c r="O345" s="36">
        <f>H345*3</f>
        <v>1440</v>
      </c>
      <c r="P345" s="38">
        <f>535.97*8</f>
        <v>4287.76</v>
      </c>
      <c r="Q345" s="36">
        <f t="shared" si="131"/>
        <v>1669.04</v>
      </c>
      <c r="R345" s="36">
        <f t="shared" si="132"/>
        <v>206.4</v>
      </c>
      <c r="S345" s="38">
        <f>U345/8*8</f>
        <v>6163.2</v>
      </c>
      <c r="T345" s="38"/>
      <c r="U345" s="38">
        <f t="shared" si="133"/>
        <v>6163.2</v>
      </c>
      <c r="V345" s="38">
        <f>SUM(S345:S347)</f>
        <v>18489.6</v>
      </c>
      <c r="W345" s="38">
        <f>SUM(T345:T347)</f>
        <v>0</v>
      </c>
      <c r="X345" s="38">
        <f>SUM(U345:U347)</f>
        <v>18489.6</v>
      </c>
      <c r="Y345" s="60"/>
    </row>
    <row r="346" s="1" customFormat="1" spans="1:25">
      <c r="A346" s="19">
        <v>343</v>
      </c>
      <c r="B346" s="20" t="s">
        <v>715</v>
      </c>
      <c r="C346" s="24" t="s">
        <v>717</v>
      </c>
      <c r="D346" s="24" t="s">
        <v>35</v>
      </c>
      <c r="E346" s="24">
        <v>41</v>
      </c>
      <c r="F346" s="27" t="s">
        <v>718</v>
      </c>
      <c r="G346" s="23" t="s">
        <v>715</v>
      </c>
      <c r="H346" s="23">
        <v>480</v>
      </c>
      <c r="I346" s="23">
        <v>2</v>
      </c>
      <c r="J346" s="23">
        <v>1</v>
      </c>
      <c r="K346" s="23">
        <v>45</v>
      </c>
      <c r="L346" s="36">
        <f>H346*2</f>
        <v>960</v>
      </c>
      <c r="M346" s="35">
        <v>3</v>
      </c>
      <c r="N346" s="35">
        <v>135</v>
      </c>
      <c r="O346" s="36">
        <f>H346*3</f>
        <v>1440</v>
      </c>
      <c r="P346" s="38">
        <f>535.97*8</f>
        <v>4287.76</v>
      </c>
      <c r="Q346" s="36">
        <f t="shared" si="131"/>
        <v>1669.04</v>
      </c>
      <c r="R346" s="36">
        <f t="shared" si="132"/>
        <v>206.4</v>
      </c>
      <c r="S346" s="38">
        <f>U346/8*8</f>
        <v>6163.2</v>
      </c>
      <c r="T346" s="38"/>
      <c r="U346" s="38">
        <f t="shared" si="133"/>
        <v>6163.2</v>
      </c>
      <c r="V346" s="38"/>
      <c r="W346" s="38"/>
      <c r="X346" s="38"/>
      <c r="Y346" s="60"/>
    </row>
    <row r="347" s="1" customFormat="1" spans="1:25">
      <c r="A347" s="19">
        <v>344</v>
      </c>
      <c r="B347" s="20" t="s">
        <v>715</v>
      </c>
      <c r="C347" s="24" t="s">
        <v>719</v>
      </c>
      <c r="D347" s="24" t="s">
        <v>30</v>
      </c>
      <c r="E347" s="24">
        <v>57</v>
      </c>
      <c r="F347" s="27" t="s">
        <v>464</v>
      </c>
      <c r="G347" s="23" t="s">
        <v>715</v>
      </c>
      <c r="H347" s="23">
        <v>480</v>
      </c>
      <c r="I347" s="23">
        <v>2</v>
      </c>
      <c r="J347" s="23">
        <v>1</v>
      </c>
      <c r="K347" s="23">
        <v>45</v>
      </c>
      <c r="L347" s="36">
        <f>H347*2</f>
        <v>960</v>
      </c>
      <c r="M347" s="35">
        <v>3</v>
      </c>
      <c r="N347" s="35">
        <v>135</v>
      </c>
      <c r="O347" s="36">
        <f>H347*3</f>
        <v>1440</v>
      </c>
      <c r="P347" s="38">
        <f>535.97*8</f>
        <v>4287.76</v>
      </c>
      <c r="Q347" s="36">
        <f t="shared" si="131"/>
        <v>1669.04</v>
      </c>
      <c r="R347" s="36">
        <f t="shared" si="132"/>
        <v>206.4</v>
      </c>
      <c r="S347" s="38">
        <f>U347/8*8</f>
        <v>6163.2</v>
      </c>
      <c r="T347" s="38"/>
      <c r="U347" s="38">
        <f t="shared" si="133"/>
        <v>6163.2</v>
      </c>
      <c r="V347" s="38"/>
      <c r="W347" s="38"/>
      <c r="X347" s="38"/>
      <c r="Y347" s="60"/>
    </row>
    <row r="348" s="1" customFormat="1" spans="1:25">
      <c r="A348" s="19">
        <v>345</v>
      </c>
      <c r="B348" s="20" t="s">
        <v>720</v>
      </c>
      <c r="C348" s="24" t="s">
        <v>721</v>
      </c>
      <c r="D348" s="24" t="s">
        <v>35</v>
      </c>
      <c r="E348" s="24">
        <v>47</v>
      </c>
      <c r="F348" s="27" t="s">
        <v>299</v>
      </c>
      <c r="G348" s="20" t="s">
        <v>720</v>
      </c>
      <c r="H348" s="23">
        <v>480</v>
      </c>
      <c r="I348" s="23">
        <v>2</v>
      </c>
      <c r="J348" s="23">
        <v>1</v>
      </c>
      <c r="K348" s="23">
        <v>45</v>
      </c>
      <c r="L348" s="36">
        <f>H348*2</f>
        <v>960</v>
      </c>
      <c r="M348" s="35">
        <v>3</v>
      </c>
      <c r="N348" s="35">
        <v>135</v>
      </c>
      <c r="O348" s="36">
        <f>H348*3</f>
        <v>1440</v>
      </c>
      <c r="P348" s="38">
        <f>535.97*8</f>
        <v>4287.76</v>
      </c>
      <c r="Q348" s="36">
        <f t="shared" si="131"/>
        <v>1669.04</v>
      </c>
      <c r="R348" s="36">
        <f t="shared" si="132"/>
        <v>206.4</v>
      </c>
      <c r="S348" s="38">
        <f>U348/8*8</f>
        <v>6163.2</v>
      </c>
      <c r="T348" s="38"/>
      <c r="U348" s="38">
        <f t="shared" si="133"/>
        <v>6163.2</v>
      </c>
      <c r="V348" s="38">
        <f>S348</f>
        <v>6163.2</v>
      </c>
      <c r="W348" s="38">
        <f>T348</f>
        <v>0</v>
      </c>
      <c r="X348" s="38">
        <f>U348</f>
        <v>6163.2</v>
      </c>
      <c r="Y348" s="60"/>
    </row>
    <row r="349" s="1" customFormat="1" spans="1:25">
      <c r="A349" s="19">
        <v>346</v>
      </c>
      <c r="B349" s="20" t="s">
        <v>722</v>
      </c>
      <c r="C349" s="24" t="s">
        <v>723</v>
      </c>
      <c r="D349" s="24" t="s">
        <v>30</v>
      </c>
      <c r="E349" s="24">
        <v>49</v>
      </c>
      <c r="F349" s="22" t="s">
        <v>100</v>
      </c>
      <c r="G349" s="20" t="s">
        <v>722</v>
      </c>
      <c r="H349" s="23">
        <v>1120</v>
      </c>
      <c r="I349" s="23">
        <v>2</v>
      </c>
      <c r="J349" s="23">
        <v>1</v>
      </c>
      <c r="K349" s="23">
        <v>105</v>
      </c>
      <c r="L349" s="36">
        <f>H349*2</f>
        <v>2240</v>
      </c>
      <c r="M349" s="35">
        <v>3</v>
      </c>
      <c r="N349" s="35">
        <v>315</v>
      </c>
      <c r="O349" s="36">
        <f>H349*3</f>
        <v>3360</v>
      </c>
      <c r="P349" s="38">
        <f>581.12*8</f>
        <v>4648.96</v>
      </c>
      <c r="Q349" s="36">
        <f t="shared" si="131"/>
        <v>1669.04</v>
      </c>
      <c r="R349" s="36">
        <f t="shared" si="132"/>
        <v>206.4</v>
      </c>
      <c r="S349" s="38">
        <f>U349/8*8</f>
        <v>6524.4</v>
      </c>
      <c r="T349" s="38"/>
      <c r="U349" s="38">
        <f t="shared" si="133"/>
        <v>6524.4</v>
      </c>
      <c r="V349" s="47">
        <f>SUM(S349:S350)</f>
        <v>6524.4</v>
      </c>
      <c r="W349" s="47">
        <f>SUM(T349:T350)</f>
        <v>581.12</v>
      </c>
      <c r="X349" s="38">
        <f>SUM(U349:U350)</f>
        <v>7105.52</v>
      </c>
      <c r="Y349" s="60"/>
    </row>
    <row r="350" s="1" customFormat="1" spans="1:25">
      <c r="A350" s="19">
        <v>347</v>
      </c>
      <c r="B350" s="20" t="s">
        <v>722</v>
      </c>
      <c r="C350" s="24" t="s">
        <v>724</v>
      </c>
      <c r="D350" s="24"/>
      <c r="E350" s="24">
        <v>50</v>
      </c>
      <c r="F350" s="22" t="s">
        <v>49</v>
      </c>
      <c r="G350" s="20" t="s">
        <v>722</v>
      </c>
      <c r="H350" s="23"/>
      <c r="I350" s="23"/>
      <c r="J350" s="23"/>
      <c r="K350" s="23"/>
      <c r="L350" s="36"/>
      <c r="M350" s="35"/>
      <c r="N350" s="35"/>
      <c r="O350" s="36"/>
      <c r="P350" s="38">
        <f>581.12*1</f>
        <v>581.12</v>
      </c>
      <c r="Q350" s="36"/>
      <c r="R350" s="36"/>
      <c r="S350" s="38">
        <v>0</v>
      </c>
      <c r="T350" s="38">
        <f>U350</f>
        <v>581.12</v>
      </c>
      <c r="U350" s="38">
        <f t="shared" si="133"/>
        <v>581.12</v>
      </c>
      <c r="V350" s="48"/>
      <c r="W350" s="48"/>
      <c r="X350" s="38"/>
      <c r="Y350" s="60" t="s">
        <v>319</v>
      </c>
    </row>
    <row r="351" s="1" customFormat="1" spans="1:25">
      <c r="A351" s="19">
        <v>348</v>
      </c>
      <c r="B351" s="20" t="s">
        <v>725</v>
      </c>
      <c r="C351" s="24" t="s">
        <v>726</v>
      </c>
      <c r="D351" s="24" t="s">
        <v>35</v>
      </c>
      <c r="E351" s="24">
        <v>43</v>
      </c>
      <c r="F351" s="22" t="s">
        <v>86</v>
      </c>
      <c r="G351" s="23" t="s">
        <v>725</v>
      </c>
      <c r="H351" s="23">
        <v>480</v>
      </c>
      <c r="I351" s="23">
        <v>5</v>
      </c>
      <c r="J351" s="23">
        <v>4</v>
      </c>
      <c r="K351" s="23">
        <v>480</v>
      </c>
      <c r="L351" s="36">
        <f>H351*5</f>
        <v>2400</v>
      </c>
      <c r="M351" s="35">
        <v>0</v>
      </c>
      <c r="N351" s="35">
        <v>0</v>
      </c>
      <c r="O351" s="36">
        <v>0</v>
      </c>
      <c r="P351" s="38">
        <f>535.97*8</f>
        <v>4287.76</v>
      </c>
      <c r="Q351" s="36">
        <f>208.63*8</f>
        <v>1669.04</v>
      </c>
      <c r="R351" s="36">
        <f>25.8*8</f>
        <v>206.4</v>
      </c>
      <c r="S351" s="38">
        <v>0</v>
      </c>
      <c r="T351" s="38">
        <f>U351</f>
        <v>6163.2</v>
      </c>
      <c r="U351" s="38">
        <f t="shared" si="133"/>
        <v>6163.2</v>
      </c>
      <c r="V351" s="38">
        <f>S351</f>
        <v>0</v>
      </c>
      <c r="W351" s="38">
        <f>T351</f>
        <v>6163.2</v>
      </c>
      <c r="X351" s="38">
        <f>U351</f>
        <v>6163.2</v>
      </c>
      <c r="Y351" s="60"/>
    </row>
    <row r="352" s="1" customFormat="1" spans="1:25">
      <c r="A352" s="19">
        <v>349</v>
      </c>
      <c r="B352" s="20" t="s">
        <v>727</v>
      </c>
      <c r="C352" s="24" t="s">
        <v>728</v>
      </c>
      <c r="D352" s="24" t="s">
        <v>30</v>
      </c>
      <c r="E352" s="24">
        <v>33</v>
      </c>
      <c r="F352" s="22" t="s">
        <v>729</v>
      </c>
      <c r="G352" s="23" t="s">
        <v>727</v>
      </c>
      <c r="H352" s="23">
        <v>480</v>
      </c>
      <c r="I352" s="23">
        <v>3</v>
      </c>
      <c r="J352" s="23">
        <v>2</v>
      </c>
      <c r="K352" s="23">
        <v>90</v>
      </c>
      <c r="L352" s="39">
        <f>H352*3</f>
        <v>1440</v>
      </c>
      <c r="M352" s="35">
        <v>2</v>
      </c>
      <c r="N352" s="35">
        <v>90</v>
      </c>
      <c r="O352" s="23">
        <f>H352*2</f>
        <v>960</v>
      </c>
      <c r="P352" s="38"/>
      <c r="Q352" s="36"/>
      <c r="R352" s="36"/>
      <c r="S352" s="38"/>
      <c r="T352" s="38"/>
      <c r="U352" s="38"/>
      <c r="V352" s="38">
        <f>SUM(S352:S356)</f>
        <v>22835.4</v>
      </c>
      <c r="W352" s="38">
        <f>SUM(T352:T356)</f>
        <v>3262.2</v>
      </c>
      <c r="X352" s="38">
        <f>SUM(U353:U356)</f>
        <v>26097.6</v>
      </c>
      <c r="Y352" s="59" t="s">
        <v>32</v>
      </c>
    </row>
    <row r="353" s="1" customFormat="1" spans="1:25">
      <c r="A353" s="19">
        <v>350</v>
      </c>
      <c r="B353" s="20" t="s">
        <v>727</v>
      </c>
      <c r="C353" s="22" t="s">
        <v>730</v>
      </c>
      <c r="D353" s="24" t="s">
        <v>35</v>
      </c>
      <c r="E353" s="22">
        <v>39</v>
      </c>
      <c r="F353" s="66" t="s">
        <v>731</v>
      </c>
      <c r="G353" s="23" t="s">
        <v>727</v>
      </c>
      <c r="H353" s="23">
        <v>480</v>
      </c>
      <c r="I353" s="23">
        <v>3</v>
      </c>
      <c r="J353" s="23">
        <v>2</v>
      </c>
      <c r="K353" s="23">
        <v>90</v>
      </c>
      <c r="L353" s="39">
        <f>H353*3</f>
        <v>1440</v>
      </c>
      <c r="M353" s="35">
        <v>2</v>
      </c>
      <c r="N353" s="35">
        <v>90</v>
      </c>
      <c r="O353" s="23">
        <f>H353*2</f>
        <v>960</v>
      </c>
      <c r="P353" s="38">
        <f t="shared" ref="P353:P357" si="134">581.12*8</f>
        <v>4648.96</v>
      </c>
      <c r="Q353" s="36">
        <f t="shared" ref="Q352:Q361" si="135">208.63*8</f>
        <v>1669.04</v>
      </c>
      <c r="R353" s="36">
        <f t="shared" ref="R353:R362" si="136">25.8*8</f>
        <v>206.4</v>
      </c>
      <c r="S353" s="38">
        <f>U353/8*7</f>
        <v>5708.85</v>
      </c>
      <c r="T353" s="38">
        <f>U353/8</f>
        <v>815.55</v>
      </c>
      <c r="U353" s="38">
        <f>SUM(P353:R353)</f>
        <v>6524.4</v>
      </c>
      <c r="V353" s="38"/>
      <c r="W353" s="38"/>
      <c r="X353" s="38"/>
      <c r="Y353" s="60"/>
    </row>
    <row r="354" s="1" customFormat="1" spans="1:25">
      <c r="A354" s="19">
        <v>351</v>
      </c>
      <c r="B354" s="20" t="s">
        <v>727</v>
      </c>
      <c r="C354" s="24" t="s">
        <v>732</v>
      </c>
      <c r="D354" s="24" t="s">
        <v>30</v>
      </c>
      <c r="E354" s="24">
        <v>53</v>
      </c>
      <c r="F354" s="22" t="s">
        <v>733</v>
      </c>
      <c r="G354" s="23" t="s">
        <v>727</v>
      </c>
      <c r="H354" s="23">
        <v>480</v>
      </c>
      <c r="I354" s="23">
        <v>3</v>
      </c>
      <c r="J354" s="23">
        <v>2</v>
      </c>
      <c r="K354" s="23">
        <v>90</v>
      </c>
      <c r="L354" s="39">
        <f>H354*3</f>
        <v>1440</v>
      </c>
      <c r="M354" s="35">
        <v>2</v>
      </c>
      <c r="N354" s="35">
        <v>90</v>
      </c>
      <c r="O354" s="23">
        <f>H354*2</f>
        <v>960</v>
      </c>
      <c r="P354" s="38">
        <f t="shared" si="134"/>
        <v>4648.96</v>
      </c>
      <c r="Q354" s="36">
        <f t="shared" si="135"/>
        <v>1669.04</v>
      </c>
      <c r="R354" s="36">
        <f t="shared" si="136"/>
        <v>206.4</v>
      </c>
      <c r="S354" s="38">
        <f>U354/8*7</f>
        <v>5708.85</v>
      </c>
      <c r="T354" s="38">
        <f>U354/8</f>
        <v>815.55</v>
      </c>
      <c r="U354" s="38">
        <f t="shared" ref="U354:U372" si="137">SUM(P354:R354)</f>
        <v>6524.4</v>
      </c>
      <c r="V354" s="38"/>
      <c r="W354" s="38"/>
      <c r="X354" s="38"/>
      <c r="Y354" s="60"/>
    </row>
    <row r="355" s="1" customFormat="1" spans="1:25">
      <c r="A355" s="19">
        <v>352</v>
      </c>
      <c r="B355" s="20" t="s">
        <v>727</v>
      </c>
      <c r="C355" s="24" t="s">
        <v>734</v>
      </c>
      <c r="D355" s="24" t="s">
        <v>35</v>
      </c>
      <c r="E355" s="24">
        <v>49</v>
      </c>
      <c r="F355" s="27" t="s">
        <v>133</v>
      </c>
      <c r="G355" s="23" t="s">
        <v>727</v>
      </c>
      <c r="H355" s="23">
        <v>480</v>
      </c>
      <c r="I355" s="23">
        <v>3</v>
      </c>
      <c r="J355" s="23">
        <v>2</v>
      </c>
      <c r="K355" s="23">
        <v>90</v>
      </c>
      <c r="L355" s="39">
        <f>H355*3</f>
        <v>1440</v>
      </c>
      <c r="M355" s="35">
        <v>2</v>
      </c>
      <c r="N355" s="35">
        <v>90</v>
      </c>
      <c r="O355" s="23">
        <f>H355*2</f>
        <v>960</v>
      </c>
      <c r="P355" s="38">
        <f t="shared" si="134"/>
        <v>4648.96</v>
      </c>
      <c r="Q355" s="36">
        <f t="shared" si="135"/>
        <v>1669.04</v>
      </c>
      <c r="R355" s="36">
        <f t="shared" si="136"/>
        <v>206.4</v>
      </c>
      <c r="S355" s="38">
        <f>U355/8*7</f>
        <v>5708.85</v>
      </c>
      <c r="T355" s="38">
        <f>U355/8</f>
        <v>815.55</v>
      </c>
      <c r="U355" s="38">
        <f t="shared" si="137"/>
        <v>6524.4</v>
      </c>
      <c r="V355" s="38"/>
      <c r="W355" s="38"/>
      <c r="X355" s="38"/>
      <c r="Y355" s="60"/>
    </row>
    <row r="356" s="1" customFormat="1" spans="1:25">
      <c r="A356" s="19">
        <v>353</v>
      </c>
      <c r="B356" s="20" t="s">
        <v>727</v>
      </c>
      <c r="C356" s="22" t="s">
        <v>735</v>
      </c>
      <c r="D356" s="24" t="s">
        <v>30</v>
      </c>
      <c r="E356" s="24">
        <v>33</v>
      </c>
      <c r="F356" s="26" t="s">
        <v>165</v>
      </c>
      <c r="G356" s="23" t="s">
        <v>727</v>
      </c>
      <c r="H356" s="23">
        <v>480</v>
      </c>
      <c r="I356" s="23">
        <v>3</v>
      </c>
      <c r="J356" s="23">
        <v>2</v>
      </c>
      <c r="K356" s="23">
        <v>90</v>
      </c>
      <c r="L356" s="39">
        <f>H356*3</f>
        <v>1440</v>
      </c>
      <c r="M356" s="35">
        <v>2</v>
      </c>
      <c r="N356" s="35">
        <v>90</v>
      </c>
      <c r="O356" s="23">
        <f>H356*2</f>
        <v>960</v>
      </c>
      <c r="P356" s="38">
        <f t="shared" si="134"/>
        <v>4648.96</v>
      </c>
      <c r="Q356" s="36">
        <f t="shared" si="135"/>
        <v>1669.04</v>
      </c>
      <c r="R356" s="36">
        <f t="shared" si="136"/>
        <v>206.4</v>
      </c>
      <c r="S356" s="38">
        <f>U356/8*7</f>
        <v>5708.85</v>
      </c>
      <c r="T356" s="38">
        <f>U356/8</f>
        <v>815.55</v>
      </c>
      <c r="U356" s="38">
        <f t="shared" si="137"/>
        <v>6524.4</v>
      </c>
      <c r="V356" s="38"/>
      <c r="W356" s="38"/>
      <c r="X356" s="38"/>
      <c r="Y356" s="60"/>
    </row>
    <row r="357" s="1" customFormat="1" spans="1:25">
      <c r="A357" s="19">
        <v>354</v>
      </c>
      <c r="B357" s="20" t="s">
        <v>736</v>
      </c>
      <c r="C357" s="24" t="s">
        <v>737</v>
      </c>
      <c r="D357" s="24" t="s">
        <v>30</v>
      </c>
      <c r="E357" s="24">
        <v>30</v>
      </c>
      <c r="F357" s="22" t="s">
        <v>238</v>
      </c>
      <c r="G357" s="23" t="s">
        <v>736</v>
      </c>
      <c r="H357" s="23">
        <v>1120</v>
      </c>
      <c r="I357" s="23">
        <v>5</v>
      </c>
      <c r="J357" s="23">
        <v>4</v>
      </c>
      <c r="K357" s="23">
        <v>420</v>
      </c>
      <c r="L357" s="36">
        <f t="shared" ref="L357:L363" si="138">H357*5</f>
        <v>5600</v>
      </c>
      <c r="M357" s="35">
        <v>0</v>
      </c>
      <c r="N357" s="35">
        <v>0</v>
      </c>
      <c r="O357" s="36">
        <v>0</v>
      </c>
      <c r="P357" s="38">
        <f t="shared" si="134"/>
        <v>4648.96</v>
      </c>
      <c r="Q357" s="36">
        <f t="shared" si="135"/>
        <v>1669.04</v>
      </c>
      <c r="R357" s="36">
        <f t="shared" si="136"/>
        <v>206.4</v>
      </c>
      <c r="S357" s="38">
        <v>0</v>
      </c>
      <c r="T357" s="38">
        <f t="shared" ref="T357:T371" si="139">U357</f>
        <v>6524.4</v>
      </c>
      <c r="U357" s="38">
        <f t="shared" si="137"/>
        <v>6524.4</v>
      </c>
      <c r="V357" s="38">
        <f>SUM(S357:S371)</f>
        <v>0</v>
      </c>
      <c r="W357" s="38">
        <f>SUM(T357:T371)</f>
        <v>97448.74</v>
      </c>
      <c r="X357" s="38">
        <f>SUM(U357:U371)</f>
        <v>97448.74</v>
      </c>
      <c r="Y357" s="60"/>
    </row>
    <row r="358" s="1" customFormat="1" spans="1:25">
      <c r="A358" s="19">
        <v>355</v>
      </c>
      <c r="B358" s="20" t="s">
        <v>736</v>
      </c>
      <c r="C358" s="24" t="s">
        <v>738</v>
      </c>
      <c r="D358" s="24" t="s">
        <v>35</v>
      </c>
      <c r="E358" s="24">
        <v>40</v>
      </c>
      <c r="F358" s="22" t="s">
        <v>92</v>
      </c>
      <c r="G358" s="23" t="s">
        <v>736</v>
      </c>
      <c r="H358" s="23">
        <v>1120</v>
      </c>
      <c r="I358" s="23">
        <v>5</v>
      </c>
      <c r="J358" s="23">
        <v>4</v>
      </c>
      <c r="K358" s="23">
        <v>420</v>
      </c>
      <c r="L358" s="36">
        <f t="shared" si="138"/>
        <v>5600</v>
      </c>
      <c r="M358" s="35">
        <v>0</v>
      </c>
      <c r="N358" s="35">
        <v>0</v>
      </c>
      <c r="O358" s="36">
        <v>0</v>
      </c>
      <c r="P358" s="38">
        <f t="shared" ref="P358:P372" si="140">581.12*8</f>
        <v>4648.96</v>
      </c>
      <c r="Q358" s="36">
        <f t="shared" si="135"/>
        <v>1669.04</v>
      </c>
      <c r="R358" s="36">
        <f t="shared" si="136"/>
        <v>206.4</v>
      </c>
      <c r="S358" s="38">
        <v>0</v>
      </c>
      <c r="T358" s="38">
        <f t="shared" si="139"/>
        <v>6524.4</v>
      </c>
      <c r="U358" s="38">
        <f t="shared" si="137"/>
        <v>6524.4</v>
      </c>
      <c r="V358" s="38"/>
      <c r="W358" s="38"/>
      <c r="X358" s="38"/>
      <c r="Y358" s="60"/>
    </row>
    <row r="359" s="1" customFormat="1" spans="1:25">
      <c r="A359" s="19">
        <v>356</v>
      </c>
      <c r="B359" s="20" t="s">
        <v>736</v>
      </c>
      <c r="C359" s="24" t="s">
        <v>739</v>
      </c>
      <c r="D359" s="24" t="s">
        <v>35</v>
      </c>
      <c r="E359" s="24">
        <v>32</v>
      </c>
      <c r="F359" s="22" t="s">
        <v>267</v>
      </c>
      <c r="G359" s="23" t="s">
        <v>736</v>
      </c>
      <c r="H359" s="23">
        <v>1120</v>
      </c>
      <c r="I359" s="23">
        <v>5</v>
      </c>
      <c r="J359" s="23">
        <v>4</v>
      </c>
      <c r="K359" s="23">
        <v>420</v>
      </c>
      <c r="L359" s="36">
        <f t="shared" si="138"/>
        <v>5600</v>
      </c>
      <c r="M359" s="35">
        <v>0</v>
      </c>
      <c r="N359" s="35">
        <v>0</v>
      </c>
      <c r="O359" s="36">
        <v>0</v>
      </c>
      <c r="P359" s="38">
        <f t="shared" si="140"/>
        <v>4648.96</v>
      </c>
      <c r="Q359" s="36">
        <f t="shared" si="135"/>
        <v>1669.04</v>
      </c>
      <c r="R359" s="36">
        <f t="shared" si="136"/>
        <v>206.4</v>
      </c>
      <c r="S359" s="38">
        <v>0</v>
      </c>
      <c r="T359" s="38">
        <f t="shared" si="139"/>
        <v>6524.4</v>
      </c>
      <c r="U359" s="38">
        <f t="shared" si="137"/>
        <v>6524.4</v>
      </c>
      <c r="V359" s="38"/>
      <c r="W359" s="38"/>
      <c r="X359" s="38"/>
      <c r="Y359" s="60"/>
    </row>
    <row r="360" s="1" customFormat="1" spans="1:25">
      <c r="A360" s="19">
        <v>357</v>
      </c>
      <c r="B360" s="20" t="s">
        <v>736</v>
      </c>
      <c r="C360" s="24" t="s">
        <v>740</v>
      </c>
      <c r="D360" s="24" t="s">
        <v>35</v>
      </c>
      <c r="E360" s="24">
        <v>42</v>
      </c>
      <c r="F360" s="22" t="s">
        <v>741</v>
      </c>
      <c r="G360" s="23" t="s">
        <v>736</v>
      </c>
      <c r="H360" s="23">
        <v>1120</v>
      </c>
      <c r="I360" s="23">
        <v>5</v>
      </c>
      <c r="J360" s="23">
        <v>4</v>
      </c>
      <c r="K360" s="23">
        <v>420</v>
      </c>
      <c r="L360" s="36">
        <f t="shared" si="138"/>
        <v>5600</v>
      </c>
      <c r="M360" s="35">
        <v>0</v>
      </c>
      <c r="N360" s="35">
        <v>0</v>
      </c>
      <c r="O360" s="36">
        <v>0</v>
      </c>
      <c r="P360" s="38">
        <f t="shared" si="140"/>
        <v>4648.96</v>
      </c>
      <c r="Q360" s="36">
        <f t="shared" si="135"/>
        <v>1669.04</v>
      </c>
      <c r="R360" s="36">
        <f t="shared" si="136"/>
        <v>206.4</v>
      </c>
      <c r="S360" s="38">
        <v>0</v>
      </c>
      <c r="T360" s="38">
        <f t="shared" si="139"/>
        <v>6524.4</v>
      </c>
      <c r="U360" s="38">
        <f t="shared" si="137"/>
        <v>6524.4</v>
      </c>
      <c r="V360" s="38"/>
      <c r="W360" s="38"/>
      <c r="X360" s="38"/>
      <c r="Y360" s="60"/>
    </row>
    <row r="361" s="1" customFormat="1" spans="1:25">
      <c r="A361" s="19">
        <v>358</v>
      </c>
      <c r="B361" s="20" t="s">
        <v>736</v>
      </c>
      <c r="C361" s="24" t="s">
        <v>742</v>
      </c>
      <c r="D361" s="24" t="s">
        <v>35</v>
      </c>
      <c r="E361" s="24">
        <v>48</v>
      </c>
      <c r="F361" s="26" t="s">
        <v>351</v>
      </c>
      <c r="G361" s="23" t="s">
        <v>736</v>
      </c>
      <c r="H361" s="23">
        <v>480</v>
      </c>
      <c r="I361" s="23">
        <v>5</v>
      </c>
      <c r="J361" s="23">
        <v>4</v>
      </c>
      <c r="K361" s="23">
        <v>480</v>
      </c>
      <c r="L361" s="36">
        <f t="shared" si="138"/>
        <v>2400</v>
      </c>
      <c r="M361" s="35">
        <v>0</v>
      </c>
      <c r="N361" s="35">
        <v>0</v>
      </c>
      <c r="O361" s="36">
        <v>0</v>
      </c>
      <c r="P361" s="38">
        <f t="shared" si="140"/>
        <v>4648.96</v>
      </c>
      <c r="Q361" s="36">
        <f t="shared" si="135"/>
        <v>1669.04</v>
      </c>
      <c r="R361" s="36">
        <f t="shared" si="136"/>
        <v>206.4</v>
      </c>
      <c r="S361" s="38">
        <v>0</v>
      </c>
      <c r="T361" s="38">
        <f t="shared" si="139"/>
        <v>6524.4</v>
      </c>
      <c r="U361" s="38">
        <f t="shared" si="137"/>
        <v>6524.4</v>
      </c>
      <c r="V361" s="38"/>
      <c r="W361" s="38"/>
      <c r="X361" s="38"/>
      <c r="Y361" s="60"/>
    </row>
    <row r="362" s="1" customFormat="1" spans="1:25">
      <c r="A362" s="19">
        <v>359</v>
      </c>
      <c r="B362" s="20" t="s">
        <v>736</v>
      </c>
      <c r="C362" s="24" t="s">
        <v>743</v>
      </c>
      <c r="D362" s="24" t="s">
        <v>35</v>
      </c>
      <c r="E362" s="24">
        <v>47</v>
      </c>
      <c r="F362" s="22" t="s">
        <v>744</v>
      </c>
      <c r="G362" s="23" t="s">
        <v>745</v>
      </c>
      <c r="H362" s="23">
        <v>1120</v>
      </c>
      <c r="I362" s="23">
        <v>5</v>
      </c>
      <c r="J362" s="23">
        <v>4</v>
      </c>
      <c r="K362" s="23">
        <v>420</v>
      </c>
      <c r="L362" s="36">
        <f t="shared" si="138"/>
        <v>5600</v>
      </c>
      <c r="M362" s="35">
        <v>0</v>
      </c>
      <c r="N362" s="35">
        <v>0</v>
      </c>
      <c r="O362" s="36">
        <v>0</v>
      </c>
      <c r="P362" s="38">
        <f t="shared" si="140"/>
        <v>4648.96</v>
      </c>
      <c r="Q362" s="36">
        <f t="shared" ref="Q362:Q372" si="141">208.63*8</f>
        <v>1669.04</v>
      </c>
      <c r="R362" s="36">
        <f t="shared" si="136"/>
        <v>206.4</v>
      </c>
      <c r="S362" s="38">
        <v>0</v>
      </c>
      <c r="T362" s="38">
        <f t="shared" si="139"/>
        <v>6524.4</v>
      </c>
      <c r="U362" s="38">
        <f t="shared" si="137"/>
        <v>6524.4</v>
      </c>
      <c r="V362" s="38"/>
      <c r="W362" s="38"/>
      <c r="X362" s="38"/>
      <c r="Y362" s="60"/>
    </row>
    <row r="363" s="1" customFormat="1" spans="1:25">
      <c r="A363" s="19">
        <v>360</v>
      </c>
      <c r="B363" s="20" t="s">
        <v>736</v>
      </c>
      <c r="C363" s="24" t="s">
        <v>746</v>
      </c>
      <c r="D363" s="24" t="s">
        <v>30</v>
      </c>
      <c r="E363" s="24">
        <v>31</v>
      </c>
      <c r="F363" s="22" t="s">
        <v>747</v>
      </c>
      <c r="G363" s="23" t="s">
        <v>745</v>
      </c>
      <c r="H363" s="23">
        <v>1120</v>
      </c>
      <c r="I363" s="23">
        <v>5</v>
      </c>
      <c r="J363" s="23">
        <v>4</v>
      </c>
      <c r="K363" s="23">
        <v>420</v>
      </c>
      <c r="L363" s="36">
        <f t="shared" si="138"/>
        <v>5600</v>
      </c>
      <c r="M363" s="35">
        <v>0</v>
      </c>
      <c r="N363" s="35">
        <v>0</v>
      </c>
      <c r="O363" s="36">
        <v>0</v>
      </c>
      <c r="P363" s="38">
        <f t="shared" si="140"/>
        <v>4648.96</v>
      </c>
      <c r="Q363" s="36">
        <f t="shared" si="141"/>
        <v>1669.04</v>
      </c>
      <c r="R363" s="36">
        <f t="shared" ref="R363:R372" si="142">25.8*8</f>
        <v>206.4</v>
      </c>
      <c r="S363" s="38">
        <v>0</v>
      </c>
      <c r="T363" s="38">
        <f t="shared" si="139"/>
        <v>6524.4</v>
      </c>
      <c r="U363" s="38">
        <f t="shared" si="137"/>
        <v>6524.4</v>
      </c>
      <c r="V363" s="38"/>
      <c r="W363" s="38"/>
      <c r="X363" s="38"/>
      <c r="Y363" s="60"/>
    </row>
    <row r="364" s="1" customFormat="1" spans="1:25">
      <c r="A364" s="19">
        <v>361</v>
      </c>
      <c r="B364" s="20" t="s">
        <v>736</v>
      </c>
      <c r="C364" s="24" t="s">
        <v>748</v>
      </c>
      <c r="D364" s="24" t="s">
        <v>30</v>
      </c>
      <c r="E364" s="24">
        <v>44</v>
      </c>
      <c r="F364" s="22" t="s">
        <v>183</v>
      </c>
      <c r="G364" s="23" t="s">
        <v>745</v>
      </c>
      <c r="H364" s="23">
        <v>1120</v>
      </c>
      <c r="I364" s="23">
        <v>5</v>
      </c>
      <c r="J364" s="23">
        <v>4</v>
      </c>
      <c r="K364" s="23">
        <v>420</v>
      </c>
      <c r="L364" s="36">
        <f t="shared" ref="L364:L373" si="143">H364*5</f>
        <v>5600</v>
      </c>
      <c r="M364" s="35">
        <v>0</v>
      </c>
      <c r="N364" s="35">
        <v>0</v>
      </c>
      <c r="O364" s="36">
        <v>0</v>
      </c>
      <c r="P364" s="38">
        <f t="shared" si="140"/>
        <v>4648.96</v>
      </c>
      <c r="Q364" s="36">
        <f t="shared" si="141"/>
        <v>1669.04</v>
      </c>
      <c r="R364" s="36">
        <f t="shared" si="142"/>
        <v>206.4</v>
      </c>
      <c r="S364" s="38">
        <v>0</v>
      </c>
      <c r="T364" s="38">
        <f t="shared" si="139"/>
        <v>6524.4</v>
      </c>
      <c r="U364" s="38">
        <f t="shared" si="137"/>
        <v>6524.4</v>
      </c>
      <c r="V364" s="38"/>
      <c r="W364" s="38"/>
      <c r="X364" s="38"/>
      <c r="Y364" s="60"/>
    </row>
    <row r="365" s="1" customFormat="1" spans="1:25">
      <c r="A365" s="19">
        <v>362</v>
      </c>
      <c r="B365" s="20" t="s">
        <v>736</v>
      </c>
      <c r="C365" s="24" t="s">
        <v>749</v>
      </c>
      <c r="D365" s="24" t="s">
        <v>30</v>
      </c>
      <c r="E365" s="24">
        <v>34</v>
      </c>
      <c r="F365" s="22" t="s">
        <v>494</v>
      </c>
      <c r="G365" s="23" t="s">
        <v>745</v>
      </c>
      <c r="H365" s="23">
        <v>1120</v>
      </c>
      <c r="I365" s="23">
        <v>5</v>
      </c>
      <c r="J365" s="23">
        <v>4</v>
      </c>
      <c r="K365" s="23">
        <v>420</v>
      </c>
      <c r="L365" s="36">
        <f t="shared" si="143"/>
        <v>5600</v>
      </c>
      <c r="M365" s="35">
        <v>0</v>
      </c>
      <c r="N365" s="35">
        <v>0</v>
      </c>
      <c r="O365" s="36">
        <v>0</v>
      </c>
      <c r="P365" s="38">
        <f t="shared" si="140"/>
        <v>4648.96</v>
      </c>
      <c r="Q365" s="36">
        <f t="shared" si="141"/>
        <v>1669.04</v>
      </c>
      <c r="R365" s="36">
        <f t="shared" si="142"/>
        <v>206.4</v>
      </c>
      <c r="S365" s="38">
        <v>0</v>
      </c>
      <c r="T365" s="38">
        <f t="shared" si="139"/>
        <v>6524.4</v>
      </c>
      <c r="U365" s="38">
        <f t="shared" si="137"/>
        <v>6524.4</v>
      </c>
      <c r="V365" s="38"/>
      <c r="W365" s="38"/>
      <c r="X365" s="38"/>
      <c r="Y365" s="60"/>
    </row>
    <row r="366" s="1" customFormat="1" spans="1:25">
      <c r="A366" s="19">
        <v>363</v>
      </c>
      <c r="B366" s="20" t="s">
        <v>736</v>
      </c>
      <c r="C366" s="24" t="s">
        <v>750</v>
      </c>
      <c r="D366" s="24" t="s">
        <v>30</v>
      </c>
      <c r="E366" s="24">
        <v>34</v>
      </c>
      <c r="F366" s="22" t="s">
        <v>751</v>
      </c>
      <c r="G366" s="23" t="s">
        <v>752</v>
      </c>
      <c r="H366" s="23">
        <v>1120</v>
      </c>
      <c r="I366" s="23">
        <v>5</v>
      </c>
      <c r="J366" s="23">
        <v>4</v>
      </c>
      <c r="K366" s="23">
        <v>420</v>
      </c>
      <c r="L366" s="36">
        <f t="shared" si="143"/>
        <v>5600</v>
      </c>
      <c r="M366" s="35">
        <v>0</v>
      </c>
      <c r="N366" s="35">
        <v>0</v>
      </c>
      <c r="O366" s="36">
        <v>0</v>
      </c>
      <c r="P366" s="38">
        <f t="shared" si="140"/>
        <v>4648.96</v>
      </c>
      <c r="Q366" s="36">
        <f t="shared" si="141"/>
        <v>1669.04</v>
      </c>
      <c r="R366" s="36">
        <f t="shared" si="142"/>
        <v>206.4</v>
      </c>
      <c r="S366" s="38">
        <v>0</v>
      </c>
      <c r="T366" s="38">
        <f t="shared" si="139"/>
        <v>6524.4</v>
      </c>
      <c r="U366" s="38">
        <f t="shared" si="137"/>
        <v>6524.4</v>
      </c>
      <c r="V366" s="38"/>
      <c r="W366" s="38"/>
      <c r="X366" s="38"/>
      <c r="Y366" s="60"/>
    </row>
    <row r="367" s="1" customFormat="1" spans="1:25">
      <c r="A367" s="19">
        <v>364</v>
      </c>
      <c r="B367" s="20" t="s">
        <v>736</v>
      </c>
      <c r="C367" s="24" t="s">
        <v>753</v>
      </c>
      <c r="D367" s="24" t="s">
        <v>30</v>
      </c>
      <c r="E367" s="24">
        <v>33</v>
      </c>
      <c r="F367" s="22" t="s">
        <v>754</v>
      </c>
      <c r="G367" s="23" t="s">
        <v>752</v>
      </c>
      <c r="H367" s="23">
        <v>1120</v>
      </c>
      <c r="I367" s="23">
        <v>5</v>
      </c>
      <c r="J367" s="23">
        <v>4</v>
      </c>
      <c r="K367" s="23">
        <v>420</v>
      </c>
      <c r="L367" s="36">
        <f t="shared" si="143"/>
        <v>5600</v>
      </c>
      <c r="M367" s="35">
        <v>0</v>
      </c>
      <c r="N367" s="35">
        <v>0</v>
      </c>
      <c r="O367" s="36">
        <v>0</v>
      </c>
      <c r="P367" s="38">
        <f t="shared" si="140"/>
        <v>4648.96</v>
      </c>
      <c r="Q367" s="36">
        <f t="shared" si="141"/>
        <v>1669.04</v>
      </c>
      <c r="R367" s="36">
        <f t="shared" si="142"/>
        <v>206.4</v>
      </c>
      <c r="S367" s="38">
        <v>0</v>
      </c>
      <c r="T367" s="38">
        <f t="shared" si="139"/>
        <v>6524.4</v>
      </c>
      <c r="U367" s="38">
        <f t="shared" si="137"/>
        <v>6524.4</v>
      </c>
      <c r="V367" s="38"/>
      <c r="W367" s="38"/>
      <c r="X367" s="38"/>
      <c r="Y367" s="60"/>
    </row>
    <row r="368" s="1" customFormat="1" spans="1:25">
      <c r="A368" s="19">
        <v>365</v>
      </c>
      <c r="B368" s="20" t="s">
        <v>736</v>
      </c>
      <c r="C368" s="24" t="s">
        <v>755</v>
      </c>
      <c r="D368" s="24" t="s">
        <v>30</v>
      </c>
      <c r="E368" s="24">
        <v>28</v>
      </c>
      <c r="F368" s="22" t="s">
        <v>197</v>
      </c>
      <c r="G368" s="23" t="s">
        <v>752</v>
      </c>
      <c r="H368" s="23">
        <v>1120</v>
      </c>
      <c r="I368" s="23">
        <v>5</v>
      </c>
      <c r="J368" s="23">
        <v>4</v>
      </c>
      <c r="K368" s="23">
        <v>420</v>
      </c>
      <c r="L368" s="36">
        <f t="shared" si="143"/>
        <v>5600</v>
      </c>
      <c r="M368" s="35">
        <v>0</v>
      </c>
      <c r="N368" s="35">
        <v>0</v>
      </c>
      <c r="O368" s="36">
        <v>0</v>
      </c>
      <c r="P368" s="38">
        <f t="shared" si="140"/>
        <v>4648.96</v>
      </c>
      <c r="Q368" s="36">
        <f t="shared" si="141"/>
        <v>1669.04</v>
      </c>
      <c r="R368" s="36">
        <f t="shared" si="142"/>
        <v>206.4</v>
      </c>
      <c r="S368" s="38">
        <v>0</v>
      </c>
      <c r="T368" s="38">
        <f t="shared" si="139"/>
        <v>6524.4</v>
      </c>
      <c r="U368" s="38">
        <f t="shared" si="137"/>
        <v>6524.4</v>
      </c>
      <c r="V368" s="38"/>
      <c r="W368" s="38"/>
      <c r="X368" s="38"/>
      <c r="Y368" s="60"/>
    </row>
    <row r="369" s="1" customFormat="1" spans="1:25">
      <c r="A369" s="19">
        <v>366</v>
      </c>
      <c r="B369" s="20" t="s">
        <v>736</v>
      </c>
      <c r="C369" s="24" t="s">
        <v>756</v>
      </c>
      <c r="D369" s="24" t="s">
        <v>30</v>
      </c>
      <c r="E369" s="24">
        <v>35</v>
      </c>
      <c r="F369" s="22" t="s">
        <v>52</v>
      </c>
      <c r="G369" s="23" t="s">
        <v>757</v>
      </c>
      <c r="H369" s="23">
        <v>1120</v>
      </c>
      <c r="I369" s="23">
        <v>5</v>
      </c>
      <c r="J369" s="23">
        <v>4</v>
      </c>
      <c r="K369" s="23">
        <v>420</v>
      </c>
      <c r="L369" s="36">
        <f t="shared" si="143"/>
        <v>5600</v>
      </c>
      <c r="M369" s="35">
        <v>0</v>
      </c>
      <c r="N369" s="35">
        <v>0</v>
      </c>
      <c r="O369" s="36">
        <v>0</v>
      </c>
      <c r="P369" s="38">
        <f t="shared" si="140"/>
        <v>4648.96</v>
      </c>
      <c r="Q369" s="36">
        <f>208.63*6</f>
        <v>1251.78</v>
      </c>
      <c r="R369" s="36">
        <f t="shared" si="142"/>
        <v>206.4</v>
      </c>
      <c r="S369" s="38">
        <v>0</v>
      </c>
      <c r="T369" s="38">
        <f t="shared" si="139"/>
        <v>6107.14</v>
      </c>
      <c r="U369" s="38">
        <f t="shared" si="137"/>
        <v>6107.14</v>
      </c>
      <c r="V369" s="38"/>
      <c r="W369" s="38"/>
      <c r="X369" s="38"/>
      <c r="Y369" s="60"/>
    </row>
    <row r="370" s="1" customFormat="1" spans="1:25">
      <c r="A370" s="19">
        <v>367</v>
      </c>
      <c r="B370" s="20" t="s">
        <v>736</v>
      </c>
      <c r="C370" s="24" t="s">
        <v>758</v>
      </c>
      <c r="D370" s="24" t="s">
        <v>30</v>
      </c>
      <c r="E370" s="24">
        <v>34</v>
      </c>
      <c r="F370" s="22" t="s">
        <v>759</v>
      </c>
      <c r="G370" s="23" t="s">
        <v>757</v>
      </c>
      <c r="H370" s="23">
        <v>1120</v>
      </c>
      <c r="I370" s="23">
        <v>5</v>
      </c>
      <c r="J370" s="23">
        <v>4</v>
      </c>
      <c r="K370" s="23">
        <v>420</v>
      </c>
      <c r="L370" s="36">
        <f t="shared" si="143"/>
        <v>5600</v>
      </c>
      <c r="M370" s="35">
        <v>0</v>
      </c>
      <c r="N370" s="35">
        <v>0</v>
      </c>
      <c r="O370" s="36">
        <v>0</v>
      </c>
      <c r="P370" s="38">
        <f t="shared" si="140"/>
        <v>4648.96</v>
      </c>
      <c r="Q370" s="36">
        <f t="shared" si="141"/>
        <v>1669.04</v>
      </c>
      <c r="R370" s="36">
        <f t="shared" si="142"/>
        <v>206.4</v>
      </c>
      <c r="S370" s="38">
        <v>0</v>
      </c>
      <c r="T370" s="38">
        <f t="shared" si="139"/>
        <v>6524.4</v>
      </c>
      <c r="U370" s="38">
        <f t="shared" si="137"/>
        <v>6524.4</v>
      </c>
      <c r="V370" s="38"/>
      <c r="W370" s="38"/>
      <c r="X370" s="38"/>
      <c r="Y370" s="60"/>
    </row>
    <row r="371" s="1" customFormat="1" spans="1:25">
      <c r="A371" s="19">
        <v>368</v>
      </c>
      <c r="B371" s="20" t="s">
        <v>736</v>
      </c>
      <c r="C371" s="20" t="s">
        <v>760</v>
      </c>
      <c r="D371" s="20" t="s">
        <v>30</v>
      </c>
      <c r="E371" s="20">
        <v>26</v>
      </c>
      <c r="F371" s="20" t="s">
        <v>761</v>
      </c>
      <c r="G371" s="20" t="s">
        <v>762</v>
      </c>
      <c r="H371" s="23">
        <v>1120</v>
      </c>
      <c r="I371" s="23">
        <v>5</v>
      </c>
      <c r="J371" s="23">
        <v>4</v>
      </c>
      <c r="K371" s="23">
        <v>420</v>
      </c>
      <c r="L371" s="36">
        <f t="shared" si="143"/>
        <v>5600</v>
      </c>
      <c r="M371" s="35">
        <v>0</v>
      </c>
      <c r="N371" s="35">
        <v>0</v>
      </c>
      <c r="O371" s="36">
        <v>0</v>
      </c>
      <c r="P371" s="38">
        <f t="shared" si="140"/>
        <v>4648.96</v>
      </c>
      <c r="Q371" s="36">
        <f t="shared" si="141"/>
        <v>1669.04</v>
      </c>
      <c r="R371" s="36">
        <f t="shared" si="142"/>
        <v>206.4</v>
      </c>
      <c r="S371" s="38">
        <v>0</v>
      </c>
      <c r="T371" s="38">
        <f t="shared" si="139"/>
        <v>6524.4</v>
      </c>
      <c r="U371" s="38">
        <f t="shared" si="137"/>
        <v>6524.4</v>
      </c>
      <c r="V371" s="38"/>
      <c r="W371" s="38"/>
      <c r="X371" s="38"/>
      <c r="Y371" s="60"/>
    </row>
    <row r="372" s="1" customFormat="1" spans="1:25">
      <c r="A372" s="19">
        <v>369</v>
      </c>
      <c r="B372" s="20" t="s">
        <v>763</v>
      </c>
      <c r="C372" s="24" t="s">
        <v>764</v>
      </c>
      <c r="D372" s="24" t="s">
        <v>35</v>
      </c>
      <c r="E372" s="24">
        <v>37</v>
      </c>
      <c r="F372" s="22" t="s">
        <v>765</v>
      </c>
      <c r="G372" s="20" t="s">
        <v>766</v>
      </c>
      <c r="H372" s="23">
        <v>480</v>
      </c>
      <c r="I372" s="23">
        <v>5</v>
      </c>
      <c r="J372" s="23">
        <v>4</v>
      </c>
      <c r="K372" s="23">
        <v>180</v>
      </c>
      <c r="L372" s="36">
        <f t="shared" si="143"/>
        <v>2400</v>
      </c>
      <c r="M372" s="35">
        <v>0</v>
      </c>
      <c r="N372" s="35">
        <v>0</v>
      </c>
      <c r="O372" s="36">
        <v>0</v>
      </c>
      <c r="P372" s="38">
        <f t="shared" si="140"/>
        <v>4648.96</v>
      </c>
      <c r="Q372" s="36">
        <f t="shared" si="141"/>
        <v>1669.04</v>
      </c>
      <c r="R372" s="36">
        <f t="shared" si="142"/>
        <v>206.4</v>
      </c>
      <c r="S372" s="38">
        <f>U372/8*5</f>
        <v>4077.75</v>
      </c>
      <c r="T372" s="38">
        <f>U372/8*3</f>
        <v>2446.65</v>
      </c>
      <c r="U372" s="38">
        <f t="shared" si="137"/>
        <v>6524.4</v>
      </c>
      <c r="V372" s="38">
        <f>S372</f>
        <v>4077.75</v>
      </c>
      <c r="W372" s="38">
        <f>T372</f>
        <v>2446.65</v>
      </c>
      <c r="X372" s="38">
        <f>U372</f>
        <v>6524.4</v>
      </c>
      <c r="Y372" s="60"/>
    </row>
    <row r="373" s="1" customFormat="1" spans="1:25">
      <c r="A373" s="19">
        <v>370</v>
      </c>
      <c r="B373" s="20" t="s">
        <v>763</v>
      </c>
      <c r="C373" s="24" t="s">
        <v>767</v>
      </c>
      <c r="D373" s="24" t="s">
        <v>35</v>
      </c>
      <c r="E373" s="24">
        <v>28</v>
      </c>
      <c r="F373" s="22" t="s">
        <v>276</v>
      </c>
      <c r="G373" s="20" t="s">
        <v>763</v>
      </c>
      <c r="H373" s="23">
        <v>480</v>
      </c>
      <c r="I373" s="23">
        <v>5</v>
      </c>
      <c r="J373" s="23">
        <v>4</v>
      </c>
      <c r="K373" s="23">
        <v>480</v>
      </c>
      <c r="L373" s="36">
        <f t="shared" si="143"/>
        <v>2400</v>
      </c>
      <c r="M373" s="35">
        <v>0</v>
      </c>
      <c r="N373" s="35">
        <v>0</v>
      </c>
      <c r="O373" s="36">
        <v>0</v>
      </c>
      <c r="P373" s="37"/>
      <c r="Q373" s="36"/>
      <c r="R373" s="36"/>
      <c r="S373" s="38">
        <v>0</v>
      </c>
      <c r="T373" s="38"/>
      <c r="U373" s="38"/>
      <c r="V373" s="38">
        <f>SUM(S373:S377)</f>
        <v>0</v>
      </c>
      <c r="W373" s="38">
        <f>SUM(T373:T377)</f>
        <v>0</v>
      </c>
      <c r="X373" s="38"/>
      <c r="Y373" s="59" t="s">
        <v>32</v>
      </c>
    </row>
    <row r="374" s="1" customFormat="1" spans="1:25">
      <c r="A374" s="19">
        <v>371</v>
      </c>
      <c r="B374" s="20" t="s">
        <v>763</v>
      </c>
      <c r="C374" s="24" t="s">
        <v>768</v>
      </c>
      <c r="D374" s="24" t="s">
        <v>30</v>
      </c>
      <c r="E374" s="24">
        <v>45</v>
      </c>
      <c r="F374" s="22" t="s">
        <v>769</v>
      </c>
      <c r="G374" s="20" t="s">
        <v>763</v>
      </c>
      <c r="H374" s="23">
        <v>480</v>
      </c>
      <c r="I374" s="23">
        <v>5</v>
      </c>
      <c r="J374" s="23">
        <v>4</v>
      </c>
      <c r="K374" s="23">
        <v>480</v>
      </c>
      <c r="L374" s="36">
        <f t="shared" ref="L374:L380" si="144">H374*5</f>
        <v>2400</v>
      </c>
      <c r="M374" s="35">
        <v>0</v>
      </c>
      <c r="N374" s="35">
        <v>0</v>
      </c>
      <c r="O374" s="36">
        <v>0</v>
      </c>
      <c r="P374" s="37"/>
      <c r="Q374" s="36"/>
      <c r="R374" s="36"/>
      <c r="S374" s="38">
        <v>0</v>
      </c>
      <c r="T374" s="38"/>
      <c r="U374" s="38"/>
      <c r="V374" s="38"/>
      <c r="W374" s="38"/>
      <c r="X374" s="38"/>
      <c r="Y374" s="59" t="s">
        <v>32</v>
      </c>
    </row>
    <row r="375" s="1" customFormat="1" spans="1:25">
      <c r="A375" s="19">
        <v>372</v>
      </c>
      <c r="B375" s="20" t="s">
        <v>763</v>
      </c>
      <c r="C375" s="24" t="s">
        <v>770</v>
      </c>
      <c r="D375" s="24" t="s">
        <v>35</v>
      </c>
      <c r="E375" s="24">
        <v>32</v>
      </c>
      <c r="F375" s="22" t="s">
        <v>360</v>
      </c>
      <c r="G375" s="20" t="s">
        <v>763</v>
      </c>
      <c r="H375" s="23">
        <v>480</v>
      </c>
      <c r="I375" s="23">
        <v>5</v>
      </c>
      <c r="J375" s="23">
        <v>4</v>
      </c>
      <c r="K375" s="23">
        <v>480</v>
      </c>
      <c r="L375" s="36">
        <f t="shared" si="144"/>
        <v>2400</v>
      </c>
      <c r="M375" s="35">
        <v>0</v>
      </c>
      <c r="N375" s="35">
        <v>0</v>
      </c>
      <c r="O375" s="36">
        <v>0</v>
      </c>
      <c r="P375" s="37"/>
      <c r="Q375" s="36"/>
      <c r="R375" s="36"/>
      <c r="S375" s="38">
        <v>0</v>
      </c>
      <c r="T375" s="38"/>
      <c r="U375" s="38"/>
      <c r="V375" s="38"/>
      <c r="W375" s="38"/>
      <c r="X375" s="38"/>
      <c r="Y375" s="59" t="s">
        <v>32</v>
      </c>
    </row>
    <row r="376" s="1" customFormat="1" spans="1:25">
      <c r="A376" s="19">
        <v>373</v>
      </c>
      <c r="B376" s="20" t="s">
        <v>763</v>
      </c>
      <c r="C376" s="24" t="s">
        <v>771</v>
      </c>
      <c r="D376" s="24" t="s">
        <v>35</v>
      </c>
      <c r="E376" s="24">
        <v>32</v>
      </c>
      <c r="F376" s="22" t="s">
        <v>772</v>
      </c>
      <c r="G376" s="20" t="s">
        <v>763</v>
      </c>
      <c r="H376" s="23">
        <v>480</v>
      </c>
      <c r="I376" s="23">
        <v>5</v>
      </c>
      <c r="J376" s="23">
        <v>4</v>
      </c>
      <c r="K376" s="23">
        <v>480</v>
      </c>
      <c r="L376" s="36">
        <f t="shared" si="144"/>
        <v>2400</v>
      </c>
      <c r="M376" s="35">
        <v>0</v>
      </c>
      <c r="N376" s="35">
        <v>0</v>
      </c>
      <c r="O376" s="36">
        <v>0</v>
      </c>
      <c r="P376" s="37"/>
      <c r="Q376" s="36"/>
      <c r="R376" s="36"/>
      <c r="S376" s="38">
        <v>0</v>
      </c>
      <c r="T376" s="38"/>
      <c r="U376" s="38"/>
      <c r="V376" s="38"/>
      <c r="W376" s="38"/>
      <c r="X376" s="38"/>
      <c r="Y376" s="59" t="s">
        <v>32</v>
      </c>
    </row>
    <row r="377" s="1" customFormat="1" spans="1:25">
      <c r="A377" s="19">
        <v>374</v>
      </c>
      <c r="B377" s="20" t="s">
        <v>763</v>
      </c>
      <c r="C377" s="24" t="s">
        <v>773</v>
      </c>
      <c r="D377" s="24" t="s">
        <v>35</v>
      </c>
      <c r="E377" s="24">
        <v>36</v>
      </c>
      <c r="F377" s="22" t="s">
        <v>507</v>
      </c>
      <c r="G377" s="20" t="s">
        <v>763</v>
      </c>
      <c r="H377" s="23">
        <v>480</v>
      </c>
      <c r="I377" s="23">
        <v>5</v>
      </c>
      <c r="J377" s="23">
        <v>4</v>
      </c>
      <c r="K377" s="23">
        <v>480</v>
      </c>
      <c r="L377" s="36">
        <f t="shared" si="144"/>
        <v>2400</v>
      </c>
      <c r="M377" s="35">
        <v>0</v>
      </c>
      <c r="N377" s="35">
        <v>0</v>
      </c>
      <c r="O377" s="36">
        <v>0</v>
      </c>
      <c r="P377" s="37"/>
      <c r="Q377" s="36"/>
      <c r="R377" s="36"/>
      <c r="S377" s="38">
        <v>0</v>
      </c>
      <c r="T377" s="38"/>
      <c r="U377" s="38"/>
      <c r="V377" s="38"/>
      <c r="W377" s="38"/>
      <c r="X377" s="38"/>
      <c r="Y377" s="59" t="s">
        <v>32</v>
      </c>
    </row>
    <row r="378" s="1" customFormat="1" ht="16" customHeight="1" spans="1:25">
      <c r="A378" s="19">
        <v>375</v>
      </c>
      <c r="B378" s="20" t="s">
        <v>774</v>
      </c>
      <c r="C378" s="24" t="s">
        <v>775</v>
      </c>
      <c r="D378" s="24" t="s">
        <v>30</v>
      </c>
      <c r="E378" s="24">
        <v>34</v>
      </c>
      <c r="F378" s="22" t="s">
        <v>603</v>
      </c>
      <c r="G378" s="23" t="s">
        <v>774</v>
      </c>
      <c r="H378" s="23">
        <v>1120</v>
      </c>
      <c r="I378" s="23">
        <v>5</v>
      </c>
      <c r="J378" s="23">
        <v>4</v>
      </c>
      <c r="K378" s="23">
        <v>420</v>
      </c>
      <c r="L378" s="36">
        <f t="shared" si="144"/>
        <v>5600</v>
      </c>
      <c r="M378" s="35">
        <v>0</v>
      </c>
      <c r="N378" s="35">
        <v>0</v>
      </c>
      <c r="O378" s="36">
        <v>0</v>
      </c>
      <c r="P378" s="38">
        <f>535.97*8</f>
        <v>4287.76</v>
      </c>
      <c r="Q378" s="36">
        <f>208.63*8</f>
        <v>1669.04</v>
      </c>
      <c r="R378" s="36">
        <f>25.8*8</f>
        <v>206.4</v>
      </c>
      <c r="S378" s="38">
        <v>0</v>
      </c>
      <c r="T378" s="38">
        <f t="shared" ref="T373:T398" si="145">U378</f>
        <v>6163.2</v>
      </c>
      <c r="U378" s="38">
        <f>SUM(P378:R378)</f>
        <v>6163.2</v>
      </c>
      <c r="V378" s="38">
        <f>SUM(S378:S396)</f>
        <v>0</v>
      </c>
      <c r="W378" s="38">
        <f>SUM(T378:T398)</f>
        <v>119289.83</v>
      </c>
      <c r="X378" s="38">
        <f>SUM(U378:U398)</f>
        <v>119289.83</v>
      </c>
      <c r="Y378" s="60"/>
    </row>
    <row r="379" s="1" customFormat="1" spans="1:25">
      <c r="A379" s="19">
        <v>376</v>
      </c>
      <c r="B379" s="20" t="s">
        <v>774</v>
      </c>
      <c r="C379" s="24" t="s">
        <v>776</v>
      </c>
      <c r="D379" s="24" t="s">
        <v>35</v>
      </c>
      <c r="E379" s="24">
        <v>34</v>
      </c>
      <c r="F379" s="22" t="s">
        <v>613</v>
      </c>
      <c r="G379" s="23" t="s">
        <v>774</v>
      </c>
      <c r="H379" s="23">
        <v>1120</v>
      </c>
      <c r="I379" s="23">
        <v>5</v>
      </c>
      <c r="J379" s="23">
        <v>4</v>
      </c>
      <c r="K379" s="23">
        <v>420</v>
      </c>
      <c r="L379" s="36">
        <f t="shared" si="144"/>
        <v>5600</v>
      </c>
      <c r="M379" s="35">
        <v>0</v>
      </c>
      <c r="N379" s="35">
        <v>0</v>
      </c>
      <c r="O379" s="36">
        <v>0</v>
      </c>
      <c r="P379" s="38">
        <f t="shared" ref="P379:P388" si="146">535.97*8</f>
        <v>4287.76</v>
      </c>
      <c r="Q379" s="36">
        <f t="shared" ref="Q379:Q388" si="147">208.63*8</f>
        <v>1669.04</v>
      </c>
      <c r="R379" s="36">
        <f t="shared" ref="R379:R388" si="148">25.8*8</f>
        <v>206.4</v>
      </c>
      <c r="S379" s="38">
        <v>0</v>
      </c>
      <c r="T379" s="38">
        <f t="shared" si="145"/>
        <v>6163.2</v>
      </c>
      <c r="U379" s="38">
        <f t="shared" ref="U379:U403" si="149">SUM(P379:R379)</f>
        <v>6163.2</v>
      </c>
      <c r="V379" s="38"/>
      <c r="W379" s="38"/>
      <c r="X379" s="38"/>
      <c r="Y379" s="60"/>
    </row>
    <row r="380" s="1" customFormat="1" spans="1:25">
      <c r="A380" s="19">
        <v>377</v>
      </c>
      <c r="B380" s="20" t="s">
        <v>774</v>
      </c>
      <c r="C380" s="24" t="s">
        <v>777</v>
      </c>
      <c r="D380" s="24" t="s">
        <v>35</v>
      </c>
      <c r="E380" s="24">
        <v>39</v>
      </c>
      <c r="F380" s="22" t="s">
        <v>156</v>
      </c>
      <c r="G380" s="23" t="s">
        <v>774</v>
      </c>
      <c r="H380" s="23">
        <v>1120</v>
      </c>
      <c r="I380" s="23">
        <v>5</v>
      </c>
      <c r="J380" s="23">
        <v>4</v>
      </c>
      <c r="K380" s="23">
        <v>420</v>
      </c>
      <c r="L380" s="36">
        <f t="shared" si="144"/>
        <v>5600</v>
      </c>
      <c r="M380" s="35">
        <v>0</v>
      </c>
      <c r="N380" s="35">
        <v>0</v>
      </c>
      <c r="O380" s="36">
        <v>0</v>
      </c>
      <c r="P380" s="38">
        <f t="shared" si="146"/>
        <v>4287.76</v>
      </c>
      <c r="Q380" s="36">
        <f t="shared" si="147"/>
        <v>1669.04</v>
      </c>
      <c r="R380" s="36">
        <f t="shared" si="148"/>
        <v>206.4</v>
      </c>
      <c r="S380" s="38">
        <v>0</v>
      </c>
      <c r="T380" s="38">
        <f t="shared" si="145"/>
        <v>6163.2</v>
      </c>
      <c r="U380" s="38">
        <f t="shared" si="149"/>
        <v>6163.2</v>
      </c>
      <c r="V380" s="38"/>
      <c r="W380" s="38"/>
      <c r="X380" s="38"/>
      <c r="Y380" s="60"/>
    </row>
    <row r="381" s="1" customFormat="1" spans="1:25">
      <c r="A381" s="19">
        <v>378</v>
      </c>
      <c r="B381" s="20" t="s">
        <v>774</v>
      </c>
      <c r="C381" s="24" t="s">
        <v>778</v>
      </c>
      <c r="D381" s="24" t="s">
        <v>35</v>
      </c>
      <c r="E381" s="24">
        <v>46</v>
      </c>
      <c r="F381" s="22" t="s">
        <v>779</v>
      </c>
      <c r="G381" s="23" t="s">
        <v>774</v>
      </c>
      <c r="H381" s="23">
        <v>1120</v>
      </c>
      <c r="I381" s="23">
        <v>5</v>
      </c>
      <c r="J381" s="23">
        <v>4</v>
      </c>
      <c r="K381" s="23">
        <v>420</v>
      </c>
      <c r="L381" s="36">
        <f t="shared" ref="L381:L396" si="150">H381*5</f>
        <v>5600</v>
      </c>
      <c r="M381" s="35">
        <v>0</v>
      </c>
      <c r="N381" s="35">
        <v>0</v>
      </c>
      <c r="O381" s="36">
        <v>0</v>
      </c>
      <c r="P381" s="38">
        <f t="shared" si="146"/>
        <v>4287.76</v>
      </c>
      <c r="Q381" s="36">
        <f t="shared" si="147"/>
        <v>1669.04</v>
      </c>
      <c r="R381" s="36">
        <f t="shared" si="148"/>
        <v>206.4</v>
      </c>
      <c r="S381" s="38">
        <v>0</v>
      </c>
      <c r="T381" s="38">
        <f t="shared" si="145"/>
        <v>6163.2</v>
      </c>
      <c r="U381" s="38">
        <f t="shared" si="149"/>
        <v>6163.2</v>
      </c>
      <c r="V381" s="38"/>
      <c r="W381" s="38"/>
      <c r="X381" s="38"/>
      <c r="Y381" s="60"/>
    </row>
    <row r="382" s="1" customFormat="1" spans="1:25">
      <c r="A382" s="19">
        <v>379</v>
      </c>
      <c r="B382" s="20" t="s">
        <v>774</v>
      </c>
      <c r="C382" s="24" t="s">
        <v>780</v>
      </c>
      <c r="D382" s="24" t="s">
        <v>35</v>
      </c>
      <c r="E382" s="24">
        <v>39</v>
      </c>
      <c r="F382" s="22" t="s">
        <v>781</v>
      </c>
      <c r="G382" s="23" t="s">
        <v>774</v>
      </c>
      <c r="H382" s="23">
        <v>1120</v>
      </c>
      <c r="I382" s="23">
        <v>5</v>
      </c>
      <c r="J382" s="23">
        <v>4</v>
      </c>
      <c r="K382" s="23">
        <v>420</v>
      </c>
      <c r="L382" s="36">
        <f t="shared" si="150"/>
        <v>5600</v>
      </c>
      <c r="M382" s="35">
        <v>0</v>
      </c>
      <c r="N382" s="35">
        <v>0</v>
      </c>
      <c r="O382" s="36">
        <v>0</v>
      </c>
      <c r="P382" s="38">
        <f t="shared" si="146"/>
        <v>4287.76</v>
      </c>
      <c r="Q382" s="36">
        <f t="shared" si="147"/>
        <v>1669.04</v>
      </c>
      <c r="R382" s="36">
        <f t="shared" si="148"/>
        <v>206.4</v>
      </c>
      <c r="S382" s="38">
        <v>0</v>
      </c>
      <c r="T382" s="38">
        <f t="shared" si="145"/>
        <v>6163.2</v>
      </c>
      <c r="U382" s="38">
        <f t="shared" si="149"/>
        <v>6163.2</v>
      </c>
      <c r="V382" s="38"/>
      <c r="W382" s="38"/>
      <c r="X382" s="38"/>
      <c r="Y382" s="60"/>
    </row>
    <row r="383" s="1" customFormat="1" spans="1:25">
      <c r="A383" s="19">
        <v>380</v>
      </c>
      <c r="B383" s="20" t="s">
        <v>774</v>
      </c>
      <c r="C383" s="24" t="s">
        <v>782</v>
      </c>
      <c r="D383" s="24" t="s">
        <v>35</v>
      </c>
      <c r="E383" s="24">
        <v>35</v>
      </c>
      <c r="F383" s="22" t="s">
        <v>783</v>
      </c>
      <c r="G383" s="23" t="s">
        <v>774</v>
      </c>
      <c r="H383" s="23">
        <v>1120</v>
      </c>
      <c r="I383" s="23">
        <v>5</v>
      </c>
      <c r="J383" s="23">
        <v>4</v>
      </c>
      <c r="K383" s="23">
        <v>420</v>
      </c>
      <c r="L383" s="36">
        <f t="shared" si="150"/>
        <v>5600</v>
      </c>
      <c r="M383" s="35">
        <v>0</v>
      </c>
      <c r="N383" s="35">
        <v>0</v>
      </c>
      <c r="O383" s="36">
        <v>0</v>
      </c>
      <c r="P383" s="38">
        <f t="shared" si="146"/>
        <v>4287.76</v>
      </c>
      <c r="Q383" s="36">
        <f t="shared" si="147"/>
        <v>1669.04</v>
      </c>
      <c r="R383" s="36">
        <f t="shared" si="148"/>
        <v>206.4</v>
      </c>
      <c r="S383" s="38">
        <v>0</v>
      </c>
      <c r="T383" s="38">
        <f t="shared" si="145"/>
        <v>6163.2</v>
      </c>
      <c r="U383" s="38">
        <f t="shared" si="149"/>
        <v>6163.2</v>
      </c>
      <c r="V383" s="38"/>
      <c r="W383" s="38"/>
      <c r="X383" s="38"/>
      <c r="Y383" s="60"/>
    </row>
    <row r="384" s="1" customFormat="1" spans="1:25">
      <c r="A384" s="19">
        <v>381</v>
      </c>
      <c r="B384" s="20" t="s">
        <v>774</v>
      </c>
      <c r="C384" s="24" t="s">
        <v>784</v>
      </c>
      <c r="D384" s="24" t="s">
        <v>35</v>
      </c>
      <c r="E384" s="24">
        <v>49</v>
      </c>
      <c r="F384" s="22" t="s">
        <v>785</v>
      </c>
      <c r="G384" s="23" t="s">
        <v>774</v>
      </c>
      <c r="H384" s="23">
        <v>1120</v>
      </c>
      <c r="I384" s="23">
        <v>5</v>
      </c>
      <c r="J384" s="23">
        <v>4</v>
      </c>
      <c r="K384" s="23">
        <v>420</v>
      </c>
      <c r="L384" s="36">
        <f t="shared" si="150"/>
        <v>5600</v>
      </c>
      <c r="M384" s="35">
        <v>0</v>
      </c>
      <c r="N384" s="35">
        <v>0</v>
      </c>
      <c r="O384" s="36">
        <v>0</v>
      </c>
      <c r="P384" s="38">
        <f t="shared" si="146"/>
        <v>4287.76</v>
      </c>
      <c r="Q384" s="36">
        <f t="shared" si="147"/>
        <v>1669.04</v>
      </c>
      <c r="R384" s="36">
        <f t="shared" si="148"/>
        <v>206.4</v>
      </c>
      <c r="S384" s="38">
        <v>0</v>
      </c>
      <c r="T384" s="38">
        <f t="shared" si="145"/>
        <v>6163.2</v>
      </c>
      <c r="U384" s="38">
        <f t="shared" si="149"/>
        <v>6163.2</v>
      </c>
      <c r="V384" s="38"/>
      <c r="W384" s="38"/>
      <c r="X384" s="38"/>
      <c r="Y384" s="60"/>
    </row>
    <row r="385" s="1" customFormat="1" spans="1:25">
      <c r="A385" s="19">
        <v>382</v>
      </c>
      <c r="B385" s="20" t="s">
        <v>774</v>
      </c>
      <c r="C385" s="24" t="s">
        <v>786</v>
      </c>
      <c r="D385" s="24" t="s">
        <v>35</v>
      </c>
      <c r="E385" s="24">
        <v>38</v>
      </c>
      <c r="F385" s="22" t="s">
        <v>133</v>
      </c>
      <c r="G385" s="23" t="s">
        <v>774</v>
      </c>
      <c r="H385" s="23">
        <v>1120</v>
      </c>
      <c r="I385" s="23">
        <v>5</v>
      </c>
      <c r="J385" s="23">
        <v>4</v>
      </c>
      <c r="K385" s="23">
        <v>420</v>
      </c>
      <c r="L385" s="36">
        <f t="shared" si="150"/>
        <v>5600</v>
      </c>
      <c r="M385" s="35">
        <v>0</v>
      </c>
      <c r="N385" s="35">
        <v>0</v>
      </c>
      <c r="O385" s="36">
        <v>0</v>
      </c>
      <c r="P385" s="38">
        <f t="shared" si="146"/>
        <v>4287.76</v>
      </c>
      <c r="Q385" s="36">
        <f t="shared" si="147"/>
        <v>1669.04</v>
      </c>
      <c r="R385" s="36">
        <f t="shared" si="148"/>
        <v>206.4</v>
      </c>
      <c r="S385" s="38">
        <v>0</v>
      </c>
      <c r="T385" s="38">
        <f t="shared" si="145"/>
        <v>6163.2</v>
      </c>
      <c r="U385" s="38">
        <f t="shared" si="149"/>
        <v>6163.2</v>
      </c>
      <c r="V385" s="38"/>
      <c r="W385" s="38"/>
      <c r="X385" s="38"/>
      <c r="Y385" s="60"/>
    </row>
    <row r="386" s="1" customFormat="1" spans="1:25">
      <c r="A386" s="19">
        <v>383</v>
      </c>
      <c r="B386" s="20" t="s">
        <v>774</v>
      </c>
      <c r="C386" s="24" t="s">
        <v>787</v>
      </c>
      <c r="D386" s="24" t="s">
        <v>35</v>
      </c>
      <c r="E386" s="24">
        <v>45</v>
      </c>
      <c r="F386" s="22" t="s">
        <v>711</v>
      </c>
      <c r="G386" s="23" t="s">
        <v>774</v>
      </c>
      <c r="H386" s="23">
        <v>1120</v>
      </c>
      <c r="I386" s="23">
        <v>5</v>
      </c>
      <c r="J386" s="23">
        <v>4</v>
      </c>
      <c r="K386" s="23">
        <v>420</v>
      </c>
      <c r="L386" s="36">
        <f t="shared" si="150"/>
        <v>5600</v>
      </c>
      <c r="M386" s="35">
        <v>0</v>
      </c>
      <c r="N386" s="35">
        <v>0</v>
      </c>
      <c r="O386" s="36">
        <v>0</v>
      </c>
      <c r="P386" s="38">
        <f t="shared" si="146"/>
        <v>4287.76</v>
      </c>
      <c r="Q386" s="36">
        <f t="shared" si="147"/>
        <v>1669.04</v>
      </c>
      <c r="R386" s="36">
        <f t="shared" si="148"/>
        <v>206.4</v>
      </c>
      <c r="S386" s="38">
        <v>0</v>
      </c>
      <c r="T386" s="38">
        <f t="shared" si="145"/>
        <v>6163.2</v>
      </c>
      <c r="U386" s="38">
        <f t="shared" si="149"/>
        <v>6163.2</v>
      </c>
      <c r="V386" s="38"/>
      <c r="W386" s="38"/>
      <c r="X386" s="38"/>
      <c r="Y386" s="60"/>
    </row>
    <row r="387" s="1" customFormat="1" spans="1:25">
      <c r="A387" s="19">
        <v>384</v>
      </c>
      <c r="B387" s="20" t="s">
        <v>774</v>
      </c>
      <c r="C387" s="24" t="s">
        <v>788</v>
      </c>
      <c r="D387" s="24" t="s">
        <v>35</v>
      </c>
      <c r="E387" s="24">
        <v>47</v>
      </c>
      <c r="F387" s="22" t="s">
        <v>789</v>
      </c>
      <c r="G387" s="23" t="s">
        <v>774</v>
      </c>
      <c r="H387" s="23">
        <v>1120</v>
      </c>
      <c r="I387" s="23">
        <v>5</v>
      </c>
      <c r="J387" s="23">
        <v>4</v>
      </c>
      <c r="K387" s="23">
        <v>420</v>
      </c>
      <c r="L387" s="36">
        <f t="shared" si="150"/>
        <v>5600</v>
      </c>
      <c r="M387" s="35">
        <v>0</v>
      </c>
      <c r="N387" s="35">
        <v>0</v>
      </c>
      <c r="O387" s="36">
        <v>0</v>
      </c>
      <c r="P387" s="38">
        <f t="shared" si="146"/>
        <v>4287.76</v>
      </c>
      <c r="Q387" s="36">
        <f t="shared" si="147"/>
        <v>1669.04</v>
      </c>
      <c r="R387" s="36">
        <f t="shared" si="148"/>
        <v>206.4</v>
      </c>
      <c r="S387" s="38">
        <v>0</v>
      </c>
      <c r="T387" s="38">
        <f t="shared" si="145"/>
        <v>6163.2</v>
      </c>
      <c r="U387" s="38">
        <f t="shared" si="149"/>
        <v>6163.2</v>
      </c>
      <c r="V387" s="38"/>
      <c r="W387" s="38"/>
      <c r="X387" s="38"/>
      <c r="Y387" s="60"/>
    </row>
    <row r="388" s="1" customFormat="1" spans="1:25">
      <c r="A388" s="19">
        <v>385</v>
      </c>
      <c r="B388" s="20" t="s">
        <v>774</v>
      </c>
      <c r="C388" s="24" t="s">
        <v>790</v>
      </c>
      <c r="D388" s="24" t="s">
        <v>35</v>
      </c>
      <c r="E388" s="24">
        <v>39</v>
      </c>
      <c r="F388" s="22" t="s">
        <v>430</v>
      </c>
      <c r="G388" s="23" t="s">
        <v>774</v>
      </c>
      <c r="H388" s="23">
        <v>1120</v>
      </c>
      <c r="I388" s="23">
        <v>5</v>
      </c>
      <c r="J388" s="23">
        <v>4</v>
      </c>
      <c r="K388" s="23">
        <v>420</v>
      </c>
      <c r="L388" s="36">
        <f t="shared" si="150"/>
        <v>5600</v>
      </c>
      <c r="M388" s="35">
        <v>0</v>
      </c>
      <c r="N388" s="35">
        <v>0</v>
      </c>
      <c r="O388" s="36">
        <v>0</v>
      </c>
      <c r="P388" s="38">
        <f t="shared" si="146"/>
        <v>4287.76</v>
      </c>
      <c r="Q388" s="36">
        <f t="shared" si="147"/>
        <v>1669.04</v>
      </c>
      <c r="R388" s="36">
        <f t="shared" si="148"/>
        <v>206.4</v>
      </c>
      <c r="S388" s="38">
        <v>0</v>
      </c>
      <c r="T388" s="38">
        <f t="shared" si="145"/>
        <v>6163.2</v>
      </c>
      <c r="U388" s="38">
        <f t="shared" si="149"/>
        <v>6163.2</v>
      </c>
      <c r="V388" s="38"/>
      <c r="W388" s="38"/>
      <c r="X388" s="38"/>
      <c r="Y388" s="60"/>
    </row>
    <row r="389" s="1" customFormat="1" spans="1:25">
      <c r="A389" s="19">
        <v>386</v>
      </c>
      <c r="B389" s="20" t="s">
        <v>774</v>
      </c>
      <c r="C389" s="24" t="s">
        <v>791</v>
      </c>
      <c r="D389" s="24" t="s">
        <v>30</v>
      </c>
      <c r="E389" s="24">
        <v>51</v>
      </c>
      <c r="F389" s="22" t="s">
        <v>439</v>
      </c>
      <c r="G389" s="23" t="s">
        <v>774</v>
      </c>
      <c r="H389" s="23">
        <v>1120</v>
      </c>
      <c r="I389" s="23">
        <v>5</v>
      </c>
      <c r="J389" s="23">
        <v>4</v>
      </c>
      <c r="K389" s="23">
        <v>420</v>
      </c>
      <c r="L389" s="36">
        <f t="shared" si="150"/>
        <v>5600</v>
      </c>
      <c r="M389" s="35">
        <v>0</v>
      </c>
      <c r="N389" s="35">
        <v>0</v>
      </c>
      <c r="O389" s="36">
        <v>0</v>
      </c>
      <c r="P389" s="38">
        <f t="shared" ref="P389:P396" si="151">535.97*8</f>
        <v>4287.76</v>
      </c>
      <c r="Q389" s="36">
        <f t="shared" ref="Q389:Q396" si="152">208.63*8</f>
        <v>1669.04</v>
      </c>
      <c r="R389" s="36">
        <f t="shared" ref="R389:R396" si="153">25.8*8</f>
        <v>206.4</v>
      </c>
      <c r="S389" s="38">
        <v>0</v>
      </c>
      <c r="T389" s="38">
        <f t="shared" si="145"/>
        <v>6163.2</v>
      </c>
      <c r="U389" s="38">
        <f t="shared" si="149"/>
        <v>6163.2</v>
      </c>
      <c r="V389" s="38"/>
      <c r="W389" s="38"/>
      <c r="X389" s="38"/>
      <c r="Y389" s="60"/>
    </row>
    <row r="390" s="1" customFormat="1" spans="1:25">
      <c r="A390" s="19">
        <v>387</v>
      </c>
      <c r="B390" s="20" t="s">
        <v>774</v>
      </c>
      <c r="C390" s="24" t="s">
        <v>792</v>
      </c>
      <c r="D390" s="24" t="s">
        <v>35</v>
      </c>
      <c r="E390" s="24">
        <v>49</v>
      </c>
      <c r="F390" s="22" t="s">
        <v>793</v>
      </c>
      <c r="G390" s="23" t="s">
        <v>774</v>
      </c>
      <c r="H390" s="23">
        <v>1120</v>
      </c>
      <c r="I390" s="23">
        <v>5</v>
      </c>
      <c r="J390" s="23">
        <v>4</v>
      </c>
      <c r="K390" s="23">
        <v>420</v>
      </c>
      <c r="L390" s="36">
        <f t="shared" si="150"/>
        <v>5600</v>
      </c>
      <c r="M390" s="35">
        <v>0</v>
      </c>
      <c r="N390" s="35">
        <v>0</v>
      </c>
      <c r="O390" s="36">
        <v>0</v>
      </c>
      <c r="P390" s="38">
        <f t="shared" si="151"/>
        <v>4287.76</v>
      </c>
      <c r="Q390" s="36">
        <f t="shared" si="152"/>
        <v>1669.04</v>
      </c>
      <c r="R390" s="36">
        <f t="shared" si="153"/>
        <v>206.4</v>
      </c>
      <c r="S390" s="38">
        <v>0</v>
      </c>
      <c r="T390" s="38">
        <f t="shared" si="145"/>
        <v>6163.2</v>
      </c>
      <c r="U390" s="38">
        <f t="shared" si="149"/>
        <v>6163.2</v>
      </c>
      <c r="V390" s="38"/>
      <c r="W390" s="38"/>
      <c r="X390" s="38"/>
      <c r="Y390" s="60"/>
    </row>
    <row r="391" s="1" customFormat="1" spans="1:25">
      <c r="A391" s="19">
        <v>388</v>
      </c>
      <c r="B391" s="20" t="s">
        <v>774</v>
      </c>
      <c r="C391" s="24" t="s">
        <v>794</v>
      </c>
      <c r="D391" s="24" t="s">
        <v>35</v>
      </c>
      <c r="E391" s="24">
        <v>49</v>
      </c>
      <c r="F391" s="22" t="s">
        <v>795</v>
      </c>
      <c r="G391" s="23" t="s">
        <v>774</v>
      </c>
      <c r="H391" s="23">
        <v>1120</v>
      </c>
      <c r="I391" s="23">
        <v>5</v>
      </c>
      <c r="J391" s="23">
        <v>4</v>
      </c>
      <c r="K391" s="23">
        <v>420</v>
      </c>
      <c r="L391" s="36">
        <f t="shared" si="150"/>
        <v>5600</v>
      </c>
      <c r="M391" s="35">
        <v>0</v>
      </c>
      <c r="N391" s="35">
        <v>0</v>
      </c>
      <c r="O391" s="36">
        <v>0</v>
      </c>
      <c r="P391" s="38">
        <f t="shared" si="151"/>
        <v>4287.76</v>
      </c>
      <c r="Q391" s="36">
        <f t="shared" si="152"/>
        <v>1669.04</v>
      </c>
      <c r="R391" s="36">
        <f t="shared" si="153"/>
        <v>206.4</v>
      </c>
      <c r="S391" s="38">
        <v>0</v>
      </c>
      <c r="T391" s="38">
        <f t="shared" si="145"/>
        <v>6163.2</v>
      </c>
      <c r="U391" s="38">
        <f t="shared" si="149"/>
        <v>6163.2</v>
      </c>
      <c r="V391" s="38"/>
      <c r="W391" s="38"/>
      <c r="X391" s="38"/>
      <c r="Y391" s="60"/>
    </row>
    <row r="392" s="1" customFormat="1" spans="1:25">
      <c r="A392" s="19">
        <v>389</v>
      </c>
      <c r="B392" s="20" t="s">
        <v>774</v>
      </c>
      <c r="C392" s="24" t="s">
        <v>796</v>
      </c>
      <c r="D392" s="24" t="s">
        <v>30</v>
      </c>
      <c r="E392" s="24">
        <v>49</v>
      </c>
      <c r="F392" s="22" t="s">
        <v>163</v>
      </c>
      <c r="G392" s="23" t="s">
        <v>774</v>
      </c>
      <c r="H392" s="23">
        <v>1120</v>
      </c>
      <c r="I392" s="23">
        <v>5</v>
      </c>
      <c r="J392" s="23">
        <v>4</v>
      </c>
      <c r="K392" s="23">
        <v>420</v>
      </c>
      <c r="L392" s="36">
        <f t="shared" si="150"/>
        <v>5600</v>
      </c>
      <c r="M392" s="35">
        <v>0</v>
      </c>
      <c r="N392" s="35">
        <v>0</v>
      </c>
      <c r="O392" s="36">
        <v>0</v>
      </c>
      <c r="P392" s="38">
        <f t="shared" si="151"/>
        <v>4287.76</v>
      </c>
      <c r="Q392" s="36">
        <f t="shared" si="152"/>
        <v>1669.04</v>
      </c>
      <c r="R392" s="36">
        <f t="shared" si="153"/>
        <v>206.4</v>
      </c>
      <c r="S392" s="38">
        <v>0</v>
      </c>
      <c r="T392" s="38">
        <f t="shared" si="145"/>
        <v>6163.2</v>
      </c>
      <c r="U392" s="38">
        <f t="shared" si="149"/>
        <v>6163.2</v>
      </c>
      <c r="V392" s="38"/>
      <c r="W392" s="38"/>
      <c r="X392" s="38"/>
      <c r="Y392" s="60"/>
    </row>
    <row r="393" s="1" customFormat="1" spans="1:25">
      <c r="A393" s="19">
        <v>390</v>
      </c>
      <c r="B393" s="20" t="s">
        <v>774</v>
      </c>
      <c r="C393" s="24" t="s">
        <v>797</v>
      </c>
      <c r="D393" s="24" t="s">
        <v>35</v>
      </c>
      <c r="E393" s="24">
        <v>49</v>
      </c>
      <c r="F393" s="22" t="s">
        <v>798</v>
      </c>
      <c r="G393" s="23" t="s">
        <v>774</v>
      </c>
      <c r="H393" s="23">
        <v>1120</v>
      </c>
      <c r="I393" s="23">
        <v>5</v>
      </c>
      <c r="J393" s="23">
        <v>4</v>
      </c>
      <c r="K393" s="23">
        <v>420</v>
      </c>
      <c r="L393" s="36">
        <f t="shared" si="150"/>
        <v>5600</v>
      </c>
      <c r="M393" s="35">
        <v>0</v>
      </c>
      <c r="N393" s="35">
        <v>0</v>
      </c>
      <c r="O393" s="36">
        <v>0</v>
      </c>
      <c r="P393" s="38">
        <f t="shared" si="151"/>
        <v>4287.76</v>
      </c>
      <c r="Q393" s="36">
        <f t="shared" si="152"/>
        <v>1669.04</v>
      </c>
      <c r="R393" s="36">
        <f t="shared" si="153"/>
        <v>206.4</v>
      </c>
      <c r="S393" s="38">
        <v>0</v>
      </c>
      <c r="T393" s="38">
        <f t="shared" si="145"/>
        <v>6163.2</v>
      </c>
      <c r="U393" s="38">
        <f t="shared" si="149"/>
        <v>6163.2</v>
      </c>
      <c r="V393" s="38"/>
      <c r="W393" s="38"/>
      <c r="X393" s="38"/>
      <c r="Y393" s="60"/>
    </row>
    <row r="394" s="1" customFormat="1" spans="1:25">
      <c r="A394" s="19">
        <v>391</v>
      </c>
      <c r="B394" s="20" t="s">
        <v>774</v>
      </c>
      <c r="C394" s="24" t="s">
        <v>799</v>
      </c>
      <c r="D394" s="24" t="s">
        <v>35</v>
      </c>
      <c r="E394" s="24">
        <v>49</v>
      </c>
      <c r="F394" s="22" t="s">
        <v>800</v>
      </c>
      <c r="G394" s="23" t="s">
        <v>774</v>
      </c>
      <c r="H394" s="23">
        <v>1120</v>
      </c>
      <c r="I394" s="23">
        <v>5</v>
      </c>
      <c r="J394" s="23">
        <v>4</v>
      </c>
      <c r="K394" s="23">
        <v>420</v>
      </c>
      <c r="L394" s="36">
        <f t="shared" si="150"/>
        <v>5600</v>
      </c>
      <c r="M394" s="35">
        <v>0</v>
      </c>
      <c r="N394" s="35">
        <v>0</v>
      </c>
      <c r="O394" s="36">
        <v>0</v>
      </c>
      <c r="P394" s="38">
        <f t="shared" si="151"/>
        <v>4287.76</v>
      </c>
      <c r="Q394" s="36">
        <f t="shared" si="152"/>
        <v>1669.04</v>
      </c>
      <c r="R394" s="36">
        <f t="shared" si="153"/>
        <v>206.4</v>
      </c>
      <c r="S394" s="38">
        <v>0</v>
      </c>
      <c r="T394" s="38">
        <f t="shared" si="145"/>
        <v>6163.2</v>
      </c>
      <c r="U394" s="38">
        <f t="shared" si="149"/>
        <v>6163.2</v>
      </c>
      <c r="V394" s="38"/>
      <c r="W394" s="38"/>
      <c r="X394" s="38"/>
      <c r="Y394" s="60"/>
    </row>
    <row r="395" s="1" customFormat="1" spans="1:25">
      <c r="A395" s="19">
        <v>392</v>
      </c>
      <c r="B395" s="20" t="s">
        <v>774</v>
      </c>
      <c r="C395" s="24" t="s">
        <v>801</v>
      </c>
      <c r="D395" s="24" t="s">
        <v>30</v>
      </c>
      <c r="E395" s="24">
        <v>51</v>
      </c>
      <c r="F395" s="22" t="s">
        <v>494</v>
      </c>
      <c r="G395" s="23" t="s">
        <v>774</v>
      </c>
      <c r="H395" s="23">
        <v>1120</v>
      </c>
      <c r="I395" s="23">
        <v>5</v>
      </c>
      <c r="J395" s="23">
        <v>4</v>
      </c>
      <c r="K395" s="23">
        <v>420</v>
      </c>
      <c r="L395" s="36">
        <f t="shared" si="150"/>
        <v>5600</v>
      </c>
      <c r="M395" s="35">
        <v>0</v>
      </c>
      <c r="N395" s="35">
        <v>0</v>
      </c>
      <c r="O395" s="36">
        <v>0</v>
      </c>
      <c r="P395" s="38">
        <f t="shared" si="151"/>
        <v>4287.76</v>
      </c>
      <c r="Q395" s="36">
        <f t="shared" si="152"/>
        <v>1669.04</v>
      </c>
      <c r="R395" s="36">
        <f t="shared" si="153"/>
        <v>206.4</v>
      </c>
      <c r="S395" s="38">
        <v>0</v>
      </c>
      <c r="T395" s="38">
        <f t="shared" si="145"/>
        <v>6163.2</v>
      </c>
      <c r="U395" s="38">
        <f t="shared" si="149"/>
        <v>6163.2</v>
      </c>
      <c r="V395" s="38"/>
      <c r="W395" s="38"/>
      <c r="X395" s="38"/>
      <c r="Y395" s="60"/>
    </row>
    <row r="396" s="1" customFormat="1" spans="1:25">
      <c r="A396" s="19">
        <v>393</v>
      </c>
      <c r="B396" s="20" t="s">
        <v>774</v>
      </c>
      <c r="C396" s="20" t="s">
        <v>802</v>
      </c>
      <c r="D396" s="20" t="s">
        <v>35</v>
      </c>
      <c r="E396" s="20">
        <v>47</v>
      </c>
      <c r="F396" s="20" t="s">
        <v>803</v>
      </c>
      <c r="G396" s="23" t="s">
        <v>774</v>
      </c>
      <c r="H396" s="23">
        <v>1120</v>
      </c>
      <c r="I396" s="23">
        <v>5</v>
      </c>
      <c r="J396" s="23">
        <v>4</v>
      </c>
      <c r="K396" s="23">
        <v>420</v>
      </c>
      <c r="L396" s="39">
        <f t="shared" si="150"/>
        <v>5600</v>
      </c>
      <c r="M396" s="35">
        <v>0</v>
      </c>
      <c r="N396" s="35">
        <v>0</v>
      </c>
      <c r="O396" s="36">
        <v>0</v>
      </c>
      <c r="P396" s="38">
        <f t="shared" si="151"/>
        <v>4287.76</v>
      </c>
      <c r="Q396" s="36">
        <f t="shared" si="152"/>
        <v>1669.04</v>
      </c>
      <c r="R396" s="36">
        <f t="shared" si="153"/>
        <v>206.4</v>
      </c>
      <c r="S396" s="38">
        <v>0</v>
      </c>
      <c r="T396" s="38">
        <f t="shared" si="145"/>
        <v>6163.2</v>
      </c>
      <c r="U396" s="38">
        <f t="shared" si="149"/>
        <v>6163.2</v>
      </c>
      <c r="V396" s="38"/>
      <c r="W396" s="38"/>
      <c r="X396" s="38"/>
      <c r="Y396" s="60"/>
    </row>
    <row r="397" s="1" customFormat="1" spans="1:25">
      <c r="A397" s="19">
        <v>394</v>
      </c>
      <c r="B397" s="20" t="s">
        <v>774</v>
      </c>
      <c r="C397" s="20" t="s">
        <v>804</v>
      </c>
      <c r="D397" s="67" t="s">
        <v>35</v>
      </c>
      <c r="E397" s="36">
        <v>50</v>
      </c>
      <c r="F397" s="20" t="s">
        <v>287</v>
      </c>
      <c r="G397" s="23" t="s">
        <v>774</v>
      </c>
      <c r="H397" s="23"/>
      <c r="I397" s="23"/>
      <c r="J397" s="23"/>
      <c r="K397" s="23"/>
      <c r="L397" s="39"/>
      <c r="M397" s="35"/>
      <c r="N397" s="35"/>
      <c r="O397" s="36"/>
      <c r="P397" s="38">
        <f>581.12*1</f>
        <v>581.12</v>
      </c>
      <c r="Q397" s="36"/>
      <c r="R397" s="36"/>
      <c r="S397" s="38">
        <v>0</v>
      </c>
      <c r="T397" s="38">
        <f t="shared" si="145"/>
        <v>581.12</v>
      </c>
      <c r="U397" s="38">
        <f t="shared" si="149"/>
        <v>581.12</v>
      </c>
      <c r="V397" s="38"/>
      <c r="W397" s="38"/>
      <c r="X397" s="38"/>
      <c r="Y397" s="60" t="s">
        <v>319</v>
      </c>
    </row>
    <row r="398" s="1" customFormat="1" spans="1:25">
      <c r="A398" s="19">
        <v>395</v>
      </c>
      <c r="B398" s="20" t="s">
        <v>774</v>
      </c>
      <c r="C398" s="20" t="s">
        <v>805</v>
      </c>
      <c r="D398" s="20" t="s">
        <v>35</v>
      </c>
      <c r="E398" s="36">
        <v>50</v>
      </c>
      <c r="F398" s="20" t="s">
        <v>537</v>
      </c>
      <c r="G398" s="23" t="s">
        <v>774</v>
      </c>
      <c r="H398" s="23"/>
      <c r="I398" s="23"/>
      <c r="J398" s="23"/>
      <c r="K398" s="23"/>
      <c r="L398" s="39"/>
      <c r="M398" s="35"/>
      <c r="N398" s="35"/>
      <c r="O398" s="36"/>
      <c r="P398" s="38">
        <f>535.97*3</f>
        <v>1607.91</v>
      </c>
      <c r="Q398" s="36"/>
      <c r="R398" s="36"/>
      <c r="S398" s="38">
        <v>0</v>
      </c>
      <c r="T398" s="38">
        <f t="shared" si="145"/>
        <v>1607.91</v>
      </c>
      <c r="U398" s="38">
        <f t="shared" si="149"/>
        <v>1607.91</v>
      </c>
      <c r="V398" s="38"/>
      <c r="W398" s="38"/>
      <c r="X398" s="38"/>
      <c r="Y398" s="60" t="s">
        <v>141</v>
      </c>
    </row>
    <row r="399" s="1" customFormat="1" spans="1:25">
      <c r="A399" s="19">
        <v>396</v>
      </c>
      <c r="B399" s="20" t="s">
        <v>806</v>
      </c>
      <c r="C399" s="24" t="s">
        <v>807</v>
      </c>
      <c r="D399" s="24" t="s">
        <v>35</v>
      </c>
      <c r="E399" s="24">
        <v>44</v>
      </c>
      <c r="F399" s="22" t="s">
        <v>127</v>
      </c>
      <c r="G399" s="23" t="s">
        <v>806</v>
      </c>
      <c r="H399" s="23">
        <v>1120</v>
      </c>
      <c r="I399" s="23">
        <v>3</v>
      </c>
      <c r="J399" s="23">
        <v>2</v>
      </c>
      <c r="K399" s="23">
        <v>210</v>
      </c>
      <c r="L399" s="40">
        <v>1120</v>
      </c>
      <c r="M399" s="35">
        <v>2</v>
      </c>
      <c r="N399" s="35">
        <v>210</v>
      </c>
      <c r="O399" s="23">
        <v>1120</v>
      </c>
      <c r="P399" s="38">
        <f>535.97*8</f>
        <v>4287.76</v>
      </c>
      <c r="Q399" s="36">
        <f>208.63*8</f>
        <v>1669.04</v>
      </c>
      <c r="R399" s="36">
        <f t="shared" ref="R399:R404" si="154">25.8*8</f>
        <v>206.4</v>
      </c>
      <c r="S399" s="38">
        <f t="shared" ref="S399:S422" si="155">U399/8*7</f>
        <v>5392.8</v>
      </c>
      <c r="T399" s="38">
        <f t="shared" ref="T399:T422" si="156">U399/8</f>
        <v>770.4</v>
      </c>
      <c r="U399" s="38">
        <f t="shared" si="149"/>
        <v>6163.2</v>
      </c>
      <c r="V399" s="47">
        <f>SUM(S399:S423)</f>
        <v>127605.59</v>
      </c>
      <c r="W399" s="47">
        <f>SUM(T399:T423)</f>
        <v>17693.4</v>
      </c>
      <c r="X399" s="38">
        <f>SUM(U399:U423)</f>
        <v>145298.99</v>
      </c>
      <c r="Y399" s="60"/>
    </row>
    <row r="400" s="1" customFormat="1" spans="1:25">
      <c r="A400" s="19">
        <v>397</v>
      </c>
      <c r="B400" s="20" t="s">
        <v>806</v>
      </c>
      <c r="C400" s="24" t="s">
        <v>808</v>
      </c>
      <c r="D400" s="24" t="s">
        <v>35</v>
      </c>
      <c r="E400" s="24">
        <v>41</v>
      </c>
      <c r="F400" s="22" t="s">
        <v>135</v>
      </c>
      <c r="G400" s="23" t="s">
        <v>806</v>
      </c>
      <c r="H400" s="23">
        <v>1120</v>
      </c>
      <c r="I400" s="23">
        <v>3</v>
      </c>
      <c r="J400" s="23">
        <v>2</v>
      </c>
      <c r="K400" s="23">
        <v>210</v>
      </c>
      <c r="L400" s="40">
        <v>1120</v>
      </c>
      <c r="M400" s="35">
        <v>2</v>
      </c>
      <c r="N400" s="35">
        <v>210</v>
      </c>
      <c r="O400" s="23">
        <v>1120</v>
      </c>
      <c r="P400" s="38">
        <f>535.97*8</f>
        <v>4287.76</v>
      </c>
      <c r="Q400" s="36">
        <f>208.63*8</f>
        <v>1669.04</v>
      </c>
      <c r="R400" s="36">
        <f t="shared" si="154"/>
        <v>206.4</v>
      </c>
      <c r="S400" s="38">
        <f t="shared" si="155"/>
        <v>5392.8</v>
      </c>
      <c r="T400" s="38">
        <f t="shared" si="156"/>
        <v>770.4</v>
      </c>
      <c r="U400" s="38">
        <f t="shared" si="149"/>
        <v>6163.2</v>
      </c>
      <c r="V400" s="49"/>
      <c r="W400" s="49"/>
      <c r="X400" s="38"/>
      <c r="Y400" s="60"/>
    </row>
    <row r="401" s="1" customFormat="1" spans="1:25">
      <c r="A401" s="19">
        <v>398</v>
      </c>
      <c r="B401" s="20" t="s">
        <v>806</v>
      </c>
      <c r="C401" s="24" t="s">
        <v>809</v>
      </c>
      <c r="D401" s="24" t="s">
        <v>35</v>
      </c>
      <c r="E401" s="24">
        <v>42</v>
      </c>
      <c r="F401" s="22" t="s">
        <v>810</v>
      </c>
      <c r="G401" s="23" t="s">
        <v>806</v>
      </c>
      <c r="H401" s="23">
        <v>1120</v>
      </c>
      <c r="I401" s="23">
        <v>3</v>
      </c>
      <c r="J401" s="23">
        <v>2</v>
      </c>
      <c r="K401" s="23">
        <v>210</v>
      </c>
      <c r="L401" s="40">
        <v>1120</v>
      </c>
      <c r="M401" s="35">
        <v>2</v>
      </c>
      <c r="N401" s="35">
        <v>210</v>
      </c>
      <c r="O401" s="23">
        <v>1120</v>
      </c>
      <c r="P401" s="38">
        <f>535.97*8</f>
        <v>4287.76</v>
      </c>
      <c r="Q401" s="36">
        <f>208.63*8</f>
        <v>1669.04</v>
      </c>
      <c r="R401" s="36">
        <f t="shared" si="154"/>
        <v>206.4</v>
      </c>
      <c r="S401" s="38">
        <f t="shared" si="155"/>
        <v>5392.8</v>
      </c>
      <c r="T401" s="38">
        <f t="shared" si="156"/>
        <v>770.4</v>
      </c>
      <c r="U401" s="38">
        <f t="shared" si="149"/>
        <v>6163.2</v>
      </c>
      <c r="V401" s="49"/>
      <c r="W401" s="49"/>
      <c r="X401" s="38"/>
      <c r="Y401" s="60"/>
    </row>
    <row r="402" s="1" customFormat="1" spans="1:25">
      <c r="A402" s="19">
        <v>399</v>
      </c>
      <c r="B402" s="20" t="s">
        <v>806</v>
      </c>
      <c r="C402" s="24" t="s">
        <v>811</v>
      </c>
      <c r="D402" s="24" t="s">
        <v>35</v>
      </c>
      <c r="E402" s="24">
        <v>30</v>
      </c>
      <c r="F402" s="22" t="s">
        <v>273</v>
      </c>
      <c r="G402" s="23" t="s">
        <v>806</v>
      </c>
      <c r="H402" s="23">
        <v>1120</v>
      </c>
      <c r="I402" s="23">
        <v>3</v>
      </c>
      <c r="J402" s="23">
        <v>2</v>
      </c>
      <c r="K402" s="23">
        <v>210</v>
      </c>
      <c r="L402" s="40">
        <v>1120</v>
      </c>
      <c r="M402" s="35">
        <v>2</v>
      </c>
      <c r="N402" s="35">
        <v>210</v>
      </c>
      <c r="O402" s="23">
        <v>1120</v>
      </c>
      <c r="P402" s="38">
        <f>535.97*8</f>
        <v>4287.76</v>
      </c>
      <c r="Q402" s="36">
        <f>208.63*8</f>
        <v>1669.04</v>
      </c>
      <c r="R402" s="36"/>
      <c r="S402" s="38">
        <f t="shared" si="155"/>
        <v>5212.2</v>
      </c>
      <c r="T402" s="38">
        <f t="shared" si="156"/>
        <v>744.6</v>
      </c>
      <c r="U402" s="38">
        <f t="shared" si="149"/>
        <v>5956.8</v>
      </c>
      <c r="V402" s="49"/>
      <c r="W402" s="49"/>
      <c r="X402" s="38"/>
      <c r="Y402" s="60"/>
    </row>
    <row r="403" s="1" customFormat="1" spans="1:25">
      <c r="A403" s="19">
        <v>400</v>
      </c>
      <c r="B403" s="20" t="s">
        <v>806</v>
      </c>
      <c r="C403" s="24" t="s">
        <v>812</v>
      </c>
      <c r="D403" s="24" t="s">
        <v>35</v>
      </c>
      <c r="E403" s="24">
        <v>42</v>
      </c>
      <c r="F403" s="22" t="s">
        <v>813</v>
      </c>
      <c r="G403" s="23" t="s">
        <v>806</v>
      </c>
      <c r="H403" s="23">
        <v>1120</v>
      </c>
      <c r="I403" s="23">
        <v>3</v>
      </c>
      <c r="J403" s="23">
        <v>2</v>
      </c>
      <c r="K403" s="23">
        <v>210</v>
      </c>
      <c r="L403" s="40">
        <v>1120</v>
      </c>
      <c r="M403" s="35">
        <v>2</v>
      </c>
      <c r="N403" s="35">
        <v>210</v>
      </c>
      <c r="O403" s="23">
        <v>1120</v>
      </c>
      <c r="P403" s="38">
        <f>535.97*8</f>
        <v>4287.76</v>
      </c>
      <c r="Q403" s="36">
        <f>208.63*8</f>
        <v>1669.04</v>
      </c>
      <c r="R403" s="36">
        <f t="shared" si="154"/>
        <v>206.4</v>
      </c>
      <c r="S403" s="38">
        <f t="shared" si="155"/>
        <v>5392.8</v>
      </c>
      <c r="T403" s="38">
        <f t="shared" si="156"/>
        <v>770.4</v>
      </c>
      <c r="U403" s="38">
        <f t="shared" si="149"/>
        <v>6163.2</v>
      </c>
      <c r="V403" s="49"/>
      <c r="W403" s="49"/>
      <c r="X403" s="38"/>
      <c r="Y403" s="60"/>
    </row>
    <row r="404" s="1" customFormat="1" spans="1:25">
      <c r="A404" s="19">
        <v>401</v>
      </c>
      <c r="B404" s="20" t="s">
        <v>806</v>
      </c>
      <c r="C404" s="24" t="s">
        <v>814</v>
      </c>
      <c r="D404" s="24" t="s">
        <v>35</v>
      </c>
      <c r="E404" s="24">
        <v>49</v>
      </c>
      <c r="F404" s="22" t="s">
        <v>66</v>
      </c>
      <c r="G404" s="23" t="s">
        <v>806</v>
      </c>
      <c r="H404" s="23">
        <v>1120</v>
      </c>
      <c r="I404" s="23">
        <v>3</v>
      </c>
      <c r="J404" s="23">
        <v>2</v>
      </c>
      <c r="K404" s="23">
        <v>210</v>
      </c>
      <c r="L404" s="40">
        <v>1120</v>
      </c>
      <c r="M404" s="35">
        <v>2</v>
      </c>
      <c r="N404" s="35">
        <v>210</v>
      </c>
      <c r="O404" s="23">
        <v>1120</v>
      </c>
      <c r="P404" s="38"/>
      <c r="Q404" s="36"/>
      <c r="R404" s="36"/>
      <c r="S404" s="38"/>
      <c r="T404" s="38"/>
      <c r="U404" s="38"/>
      <c r="V404" s="49"/>
      <c r="W404" s="49"/>
      <c r="X404" s="38"/>
      <c r="Y404" s="59" t="s">
        <v>32</v>
      </c>
    </row>
    <row r="405" s="1" customFormat="1" spans="1:25">
      <c r="A405" s="19">
        <v>402</v>
      </c>
      <c r="B405" s="20" t="s">
        <v>806</v>
      </c>
      <c r="C405" s="24" t="s">
        <v>815</v>
      </c>
      <c r="D405" s="24" t="s">
        <v>35</v>
      </c>
      <c r="E405" s="24">
        <v>46</v>
      </c>
      <c r="F405" s="22" t="s">
        <v>816</v>
      </c>
      <c r="G405" s="23" t="s">
        <v>806</v>
      </c>
      <c r="H405" s="23">
        <v>1120</v>
      </c>
      <c r="I405" s="23">
        <v>3</v>
      </c>
      <c r="J405" s="23">
        <v>2</v>
      </c>
      <c r="K405" s="23">
        <v>210</v>
      </c>
      <c r="L405" s="40">
        <v>1120</v>
      </c>
      <c r="M405" s="35">
        <v>2</v>
      </c>
      <c r="N405" s="35">
        <v>210</v>
      </c>
      <c r="O405" s="23">
        <v>1120</v>
      </c>
      <c r="P405" s="38">
        <f t="shared" ref="P404:P413" si="157">535.97*8</f>
        <v>4287.76</v>
      </c>
      <c r="Q405" s="36">
        <f t="shared" ref="Q404:Q409" si="158">208.63*8</f>
        <v>1669.04</v>
      </c>
      <c r="R405" s="36">
        <f t="shared" ref="R405:R414" si="159">25.8*8</f>
        <v>206.4</v>
      </c>
      <c r="S405" s="38">
        <f t="shared" si="155"/>
        <v>5392.8</v>
      </c>
      <c r="T405" s="38">
        <f t="shared" si="156"/>
        <v>770.4</v>
      </c>
      <c r="U405" s="38">
        <f>SUM(P405:R405)</f>
        <v>6163.2</v>
      </c>
      <c r="V405" s="49"/>
      <c r="W405" s="49"/>
      <c r="X405" s="38"/>
      <c r="Y405" s="60"/>
    </row>
    <row r="406" s="1" customFormat="1" spans="1:25">
      <c r="A406" s="19">
        <v>403</v>
      </c>
      <c r="B406" s="20" t="s">
        <v>806</v>
      </c>
      <c r="C406" s="24" t="s">
        <v>817</v>
      </c>
      <c r="D406" s="24" t="s">
        <v>35</v>
      </c>
      <c r="E406" s="24">
        <v>47</v>
      </c>
      <c r="F406" s="22" t="s">
        <v>818</v>
      </c>
      <c r="G406" s="23" t="s">
        <v>806</v>
      </c>
      <c r="H406" s="23">
        <v>1120</v>
      </c>
      <c r="I406" s="23">
        <v>3</v>
      </c>
      <c r="J406" s="23">
        <v>2</v>
      </c>
      <c r="K406" s="23">
        <v>210</v>
      </c>
      <c r="L406" s="40">
        <v>1120</v>
      </c>
      <c r="M406" s="35">
        <v>2</v>
      </c>
      <c r="N406" s="35">
        <v>210</v>
      </c>
      <c r="O406" s="23">
        <v>1120</v>
      </c>
      <c r="P406" s="38">
        <f t="shared" si="157"/>
        <v>4287.76</v>
      </c>
      <c r="Q406" s="36">
        <f t="shared" si="158"/>
        <v>1669.04</v>
      </c>
      <c r="R406" s="36">
        <f t="shared" si="159"/>
        <v>206.4</v>
      </c>
      <c r="S406" s="38">
        <f t="shared" si="155"/>
        <v>5392.8</v>
      </c>
      <c r="T406" s="38">
        <f t="shared" si="156"/>
        <v>770.4</v>
      </c>
      <c r="U406" s="38">
        <f t="shared" ref="U406:U437" si="160">SUM(P406:R406)</f>
        <v>6163.2</v>
      </c>
      <c r="V406" s="49"/>
      <c r="W406" s="49"/>
      <c r="X406" s="38"/>
      <c r="Y406" s="60"/>
    </row>
    <row r="407" s="1" customFormat="1" spans="1:25">
      <c r="A407" s="19">
        <v>404</v>
      </c>
      <c r="B407" s="20" t="s">
        <v>806</v>
      </c>
      <c r="C407" s="24" t="s">
        <v>819</v>
      </c>
      <c r="D407" s="24" t="s">
        <v>35</v>
      </c>
      <c r="E407" s="24">
        <v>48</v>
      </c>
      <c r="F407" s="22" t="s">
        <v>471</v>
      </c>
      <c r="G407" s="23" t="s">
        <v>806</v>
      </c>
      <c r="H407" s="23">
        <v>1120</v>
      </c>
      <c r="I407" s="23">
        <v>3</v>
      </c>
      <c r="J407" s="23">
        <v>2</v>
      </c>
      <c r="K407" s="23">
        <v>210</v>
      </c>
      <c r="L407" s="40">
        <v>1120</v>
      </c>
      <c r="M407" s="35">
        <v>2</v>
      </c>
      <c r="N407" s="35">
        <v>210</v>
      </c>
      <c r="O407" s="23">
        <v>1120</v>
      </c>
      <c r="P407" s="38">
        <f t="shared" si="157"/>
        <v>4287.76</v>
      </c>
      <c r="Q407" s="36">
        <f t="shared" si="158"/>
        <v>1669.04</v>
      </c>
      <c r="R407" s="36">
        <f t="shared" si="159"/>
        <v>206.4</v>
      </c>
      <c r="S407" s="38">
        <f t="shared" si="155"/>
        <v>5392.8</v>
      </c>
      <c r="T407" s="38">
        <f t="shared" si="156"/>
        <v>770.4</v>
      </c>
      <c r="U407" s="38">
        <f t="shared" si="160"/>
        <v>6163.2</v>
      </c>
      <c r="V407" s="49"/>
      <c r="W407" s="49"/>
      <c r="X407" s="38"/>
      <c r="Y407" s="60"/>
    </row>
    <row r="408" s="1" customFormat="1" spans="1:25">
      <c r="A408" s="19">
        <v>405</v>
      </c>
      <c r="B408" s="20" t="s">
        <v>806</v>
      </c>
      <c r="C408" s="24" t="s">
        <v>820</v>
      </c>
      <c r="D408" s="24" t="s">
        <v>35</v>
      </c>
      <c r="E408" s="24">
        <v>49</v>
      </c>
      <c r="F408" s="22" t="s">
        <v>821</v>
      </c>
      <c r="G408" s="23" t="s">
        <v>806</v>
      </c>
      <c r="H408" s="23">
        <v>1120</v>
      </c>
      <c r="I408" s="23">
        <v>3</v>
      </c>
      <c r="J408" s="23">
        <v>2</v>
      </c>
      <c r="K408" s="23">
        <v>210</v>
      </c>
      <c r="L408" s="40">
        <v>1120</v>
      </c>
      <c r="M408" s="35">
        <v>2</v>
      </c>
      <c r="N408" s="35">
        <v>210</v>
      </c>
      <c r="O408" s="23">
        <v>1120</v>
      </c>
      <c r="P408" s="38">
        <f t="shared" si="157"/>
        <v>4287.76</v>
      </c>
      <c r="Q408" s="36">
        <f t="shared" si="158"/>
        <v>1669.04</v>
      </c>
      <c r="R408" s="36">
        <f t="shared" si="159"/>
        <v>206.4</v>
      </c>
      <c r="S408" s="38">
        <f t="shared" si="155"/>
        <v>5392.8</v>
      </c>
      <c r="T408" s="38">
        <f t="shared" si="156"/>
        <v>770.4</v>
      </c>
      <c r="U408" s="38">
        <f t="shared" si="160"/>
        <v>6163.2</v>
      </c>
      <c r="V408" s="49"/>
      <c r="W408" s="49"/>
      <c r="X408" s="38"/>
      <c r="Y408" s="60"/>
    </row>
    <row r="409" s="1" customFormat="1" spans="1:25">
      <c r="A409" s="19">
        <v>406</v>
      </c>
      <c r="B409" s="20" t="s">
        <v>806</v>
      </c>
      <c r="C409" s="24" t="s">
        <v>822</v>
      </c>
      <c r="D409" s="24" t="s">
        <v>30</v>
      </c>
      <c r="E409" s="24">
        <v>56</v>
      </c>
      <c r="F409" s="22" t="s">
        <v>90</v>
      </c>
      <c r="G409" s="23" t="s">
        <v>806</v>
      </c>
      <c r="H409" s="23">
        <v>1120</v>
      </c>
      <c r="I409" s="23">
        <v>3</v>
      </c>
      <c r="J409" s="23">
        <v>2</v>
      </c>
      <c r="K409" s="23">
        <v>210</v>
      </c>
      <c r="L409" s="40">
        <v>1120</v>
      </c>
      <c r="M409" s="35">
        <v>2</v>
      </c>
      <c r="N409" s="35">
        <v>210</v>
      </c>
      <c r="O409" s="23">
        <v>1120</v>
      </c>
      <c r="P409" s="38">
        <f t="shared" si="157"/>
        <v>4287.76</v>
      </c>
      <c r="Q409" s="36">
        <f t="shared" si="158"/>
        <v>1669.04</v>
      </c>
      <c r="R409" s="36">
        <f t="shared" si="159"/>
        <v>206.4</v>
      </c>
      <c r="S409" s="38">
        <f t="shared" si="155"/>
        <v>5392.8</v>
      </c>
      <c r="T409" s="38">
        <f t="shared" si="156"/>
        <v>770.4</v>
      </c>
      <c r="U409" s="38">
        <f t="shared" si="160"/>
        <v>6163.2</v>
      </c>
      <c r="V409" s="49"/>
      <c r="W409" s="49"/>
      <c r="X409" s="38"/>
      <c r="Y409" s="60"/>
    </row>
    <row r="410" s="1" customFormat="1" spans="1:25">
      <c r="A410" s="19">
        <v>407</v>
      </c>
      <c r="B410" s="20" t="s">
        <v>806</v>
      </c>
      <c r="C410" s="24" t="s">
        <v>823</v>
      </c>
      <c r="D410" s="24" t="s">
        <v>35</v>
      </c>
      <c r="E410" s="24">
        <v>49</v>
      </c>
      <c r="F410" s="22" t="s">
        <v>273</v>
      </c>
      <c r="G410" s="23" t="s">
        <v>806</v>
      </c>
      <c r="H410" s="23">
        <v>1120</v>
      </c>
      <c r="I410" s="23">
        <v>3</v>
      </c>
      <c r="J410" s="23">
        <v>2</v>
      </c>
      <c r="K410" s="23">
        <v>210</v>
      </c>
      <c r="L410" s="40">
        <v>1120</v>
      </c>
      <c r="M410" s="35">
        <v>2</v>
      </c>
      <c r="N410" s="35">
        <v>210</v>
      </c>
      <c r="O410" s="23">
        <v>1120</v>
      </c>
      <c r="P410" s="38">
        <f t="shared" si="157"/>
        <v>4287.76</v>
      </c>
      <c r="Q410" s="36">
        <f t="shared" ref="Q410:Q422" si="161">208.63*8</f>
        <v>1669.04</v>
      </c>
      <c r="R410" s="36">
        <f t="shared" si="159"/>
        <v>206.4</v>
      </c>
      <c r="S410" s="38">
        <f t="shared" si="155"/>
        <v>5392.8</v>
      </c>
      <c r="T410" s="38">
        <f t="shared" si="156"/>
        <v>770.4</v>
      </c>
      <c r="U410" s="38">
        <f t="shared" si="160"/>
        <v>6163.2</v>
      </c>
      <c r="V410" s="49"/>
      <c r="W410" s="49"/>
      <c r="X410" s="38"/>
      <c r="Y410" s="60"/>
    </row>
    <row r="411" s="1" customFormat="1" spans="1:25">
      <c r="A411" s="19">
        <v>408</v>
      </c>
      <c r="B411" s="20" t="s">
        <v>806</v>
      </c>
      <c r="C411" s="24" t="s">
        <v>824</v>
      </c>
      <c r="D411" s="24" t="s">
        <v>30</v>
      </c>
      <c r="E411" s="24">
        <v>52</v>
      </c>
      <c r="F411" s="22" t="s">
        <v>825</v>
      </c>
      <c r="G411" s="23" t="s">
        <v>806</v>
      </c>
      <c r="H411" s="23">
        <v>1120</v>
      </c>
      <c r="I411" s="23">
        <v>3</v>
      </c>
      <c r="J411" s="23">
        <v>2</v>
      </c>
      <c r="K411" s="23">
        <v>210</v>
      </c>
      <c r="L411" s="40">
        <v>1120</v>
      </c>
      <c r="M411" s="35">
        <v>2</v>
      </c>
      <c r="N411" s="35">
        <v>210</v>
      </c>
      <c r="O411" s="23">
        <v>1120</v>
      </c>
      <c r="P411" s="38">
        <f t="shared" si="157"/>
        <v>4287.76</v>
      </c>
      <c r="Q411" s="36">
        <f t="shared" si="161"/>
        <v>1669.04</v>
      </c>
      <c r="R411" s="36">
        <f t="shared" si="159"/>
        <v>206.4</v>
      </c>
      <c r="S411" s="38">
        <f t="shared" si="155"/>
        <v>5392.8</v>
      </c>
      <c r="T411" s="38">
        <f t="shared" si="156"/>
        <v>770.4</v>
      </c>
      <c r="U411" s="38">
        <f t="shared" si="160"/>
        <v>6163.2</v>
      </c>
      <c r="V411" s="49"/>
      <c r="W411" s="49"/>
      <c r="X411" s="38"/>
      <c r="Y411" s="60"/>
    </row>
    <row r="412" s="1" customFormat="1" spans="1:25">
      <c r="A412" s="19">
        <v>409</v>
      </c>
      <c r="B412" s="20" t="s">
        <v>806</v>
      </c>
      <c r="C412" s="24" t="s">
        <v>826</v>
      </c>
      <c r="D412" s="24" t="s">
        <v>30</v>
      </c>
      <c r="E412" s="24">
        <v>46</v>
      </c>
      <c r="F412" s="22" t="s">
        <v>827</v>
      </c>
      <c r="G412" s="23" t="s">
        <v>806</v>
      </c>
      <c r="H412" s="23">
        <v>1120</v>
      </c>
      <c r="I412" s="23">
        <v>3</v>
      </c>
      <c r="J412" s="23">
        <v>2</v>
      </c>
      <c r="K412" s="23">
        <v>210</v>
      </c>
      <c r="L412" s="40">
        <v>1120</v>
      </c>
      <c r="M412" s="35">
        <v>2</v>
      </c>
      <c r="N412" s="35">
        <v>210</v>
      </c>
      <c r="O412" s="23">
        <v>1120</v>
      </c>
      <c r="P412" s="38">
        <f t="shared" si="157"/>
        <v>4287.76</v>
      </c>
      <c r="Q412" s="36">
        <f t="shared" si="161"/>
        <v>1669.04</v>
      </c>
      <c r="R412" s="36">
        <f t="shared" si="159"/>
        <v>206.4</v>
      </c>
      <c r="S412" s="38">
        <f t="shared" si="155"/>
        <v>5392.8</v>
      </c>
      <c r="T412" s="38">
        <f t="shared" si="156"/>
        <v>770.4</v>
      </c>
      <c r="U412" s="38">
        <f t="shared" si="160"/>
        <v>6163.2</v>
      </c>
      <c r="V412" s="49"/>
      <c r="W412" s="49"/>
      <c r="X412" s="38"/>
      <c r="Y412" s="60"/>
    </row>
    <row r="413" s="1" customFormat="1" spans="1:25">
      <c r="A413" s="19">
        <v>410</v>
      </c>
      <c r="B413" s="20" t="s">
        <v>806</v>
      </c>
      <c r="C413" s="24" t="s">
        <v>828</v>
      </c>
      <c r="D413" s="24" t="s">
        <v>35</v>
      </c>
      <c r="E413" s="24">
        <v>43</v>
      </c>
      <c r="F413" s="22" t="s">
        <v>829</v>
      </c>
      <c r="G413" s="23" t="s">
        <v>806</v>
      </c>
      <c r="H413" s="23">
        <v>1120</v>
      </c>
      <c r="I413" s="23">
        <v>3</v>
      </c>
      <c r="J413" s="23">
        <v>2</v>
      </c>
      <c r="K413" s="23">
        <v>210</v>
      </c>
      <c r="L413" s="40">
        <v>1120</v>
      </c>
      <c r="M413" s="35">
        <v>2</v>
      </c>
      <c r="N413" s="35">
        <v>210</v>
      </c>
      <c r="O413" s="23">
        <v>1120</v>
      </c>
      <c r="P413" s="38">
        <f t="shared" si="157"/>
        <v>4287.76</v>
      </c>
      <c r="Q413" s="36">
        <f t="shared" si="161"/>
        <v>1669.04</v>
      </c>
      <c r="R413" s="36">
        <f t="shared" si="159"/>
        <v>206.4</v>
      </c>
      <c r="S413" s="38">
        <f t="shared" si="155"/>
        <v>5392.8</v>
      </c>
      <c r="T413" s="38">
        <f t="shared" si="156"/>
        <v>770.4</v>
      </c>
      <c r="U413" s="38">
        <f t="shared" si="160"/>
        <v>6163.2</v>
      </c>
      <c r="V413" s="49"/>
      <c r="W413" s="49"/>
      <c r="X413" s="38"/>
      <c r="Y413" s="60"/>
    </row>
    <row r="414" s="1" customFormat="1" spans="1:25">
      <c r="A414" s="19">
        <v>411</v>
      </c>
      <c r="B414" s="20" t="s">
        <v>806</v>
      </c>
      <c r="C414" s="24" t="s">
        <v>830</v>
      </c>
      <c r="D414" s="24" t="s">
        <v>35</v>
      </c>
      <c r="E414" s="24">
        <v>48</v>
      </c>
      <c r="F414" s="22" t="s">
        <v>122</v>
      </c>
      <c r="G414" s="23" t="s">
        <v>806</v>
      </c>
      <c r="H414" s="23">
        <v>1120</v>
      </c>
      <c r="I414" s="23">
        <v>3</v>
      </c>
      <c r="J414" s="23">
        <v>2</v>
      </c>
      <c r="K414" s="23">
        <v>210</v>
      </c>
      <c r="L414" s="40">
        <v>1120</v>
      </c>
      <c r="M414" s="35">
        <v>2</v>
      </c>
      <c r="N414" s="35">
        <v>210</v>
      </c>
      <c r="O414" s="23">
        <v>1120</v>
      </c>
      <c r="P414" s="38">
        <f t="shared" ref="P414:P424" si="162">535.97*8</f>
        <v>4287.76</v>
      </c>
      <c r="Q414" s="36">
        <f t="shared" si="161"/>
        <v>1669.04</v>
      </c>
      <c r="R414" s="36">
        <f t="shared" si="159"/>
        <v>206.4</v>
      </c>
      <c r="S414" s="38">
        <f t="shared" si="155"/>
        <v>5392.8</v>
      </c>
      <c r="T414" s="38">
        <f t="shared" si="156"/>
        <v>770.4</v>
      </c>
      <c r="U414" s="38">
        <f t="shared" si="160"/>
        <v>6163.2</v>
      </c>
      <c r="V414" s="49"/>
      <c r="W414" s="49"/>
      <c r="X414" s="38"/>
      <c r="Y414" s="60"/>
    </row>
    <row r="415" s="1" customFormat="1" spans="1:25">
      <c r="A415" s="19">
        <v>412</v>
      </c>
      <c r="B415" s="20" t="s">
        <v>806</v>
      </c>
      <c r="C415" s="24" t="s">
        <v>831</v>
      </c>
      <c r="D415" s="24" t="s">
        <v>35</v>
      </c>
      <c r="E415" s="24">
        <v>48</v>
      </c>
      <c r="F415" s="22" t="s">
        <v>54</v>
      </c>
      <c r="G415" s="23" t="s">
        <v>806</v>
      </c>
      <c r="H415" s="23">
        <v>1120</v>
      </c>
      <c r="I415" s="23">
        <v>3</v>
      </c>
      <c r="J415" s="23">
        <v>2</v>
      </c>
      <c r="K415" s="23">
        <v>210</v>
      </c>
      <c r="L415" s="40">
        <v>1120</v>
      </c>
      <c r="M415" s="35">
        <v>2</v>
      </c>
      <c r="N415" s="35">
        <v>210</v>
      </c>
      <c r="O415" s="23">
        <v>1120</v>
      </c>
      <c r="P415" s="38">
        <f t="shared" si="162"/>
        <v>4287.76</v>
      </c>
      <c r="Q415" s="36">
        <f t="shared" si="161"/>
        <v>1669.04</v>
      </c>
      <c r="R415" s="36">
        <f t="shared" ref="R415:R424" si="163">25.8*8</f>
        <v>206.4</v>
      </c>
      <c r="S415" s="38">
        <f t="shared" si="155"/>
        <v>5392.8</v>
      </c>
      <c r="T415" s="38">
        <f t="shared" si="156"/>
        <v>770.4</v>
      </c>
      <c r="U415" s="38">
        <f t="shared" si="160"/>
        <v>6163.2</v>
      </c>
      <c r="V415" s="49"/>
      <c r="W415" s="49"/>
      <c r="X415" s="38"/>
      <c r="Y415" s="60"/>
    </row>
    <row r="416" s="1" customFormat="1" spans="1:25">
      <c r="A416" s="19">
        <v>413</v>
      </c>
      <c r="B416" s="20" t="s">
        <v>806</v>
      </c>
      <c r="C416" s="24" t="s">
        <v>832</v>
      </c>
      <c r="D416" s="24" t="s">
        <v>35</v>
      </c>
      <c r="E416" s="24">
        <v>49</v>
      </c>
      <c r="F416" s="22" t="s">
        <v>349</v>
      </c>
      <c r="G416" s="23" t="s">
        <v>806</v>
      </c>
      <c r="H416" s="23">
        <v>1120</v>
      </c>
      <c r="I416" s="23">
        <v>3</v>
      </c>
      <c r="J416" s="23">
        <v>2</v>
      </c>
      <c r="K416" s="23">
        <v>210</v>
      </c>
      <c r="L416" s="40">
        <v>1120</v>
      </c>
      <c r="M416" s="35">
        <v>2</v>
      </c>
      <c r="N416" s="35">
        <v>210</v>
      </c>
      <c r="O416" s="23">
        <v>1120</v>
      </c>
      <c r="P416" s="38">
        <f t="shared" si="162"/>
        <v>4287.76</v>
      </c>
      <c r="Q416" s="36">
        <f t="shared" si="161"/>
        <v>1669.04</v>
      </c>
      <c r="R416" s="36">
        <f t="shared" si="163"/>
        <v>206.4</v>
      </c>
      <c r="S416" s="38">
        <f t="shared" si="155"/>
        <v>5392.8</v>
      </c>
      <c r="T416" s="38">
        <f t="shared" si="156"/>
        <v>770.4</v>
      </c>
      <c r="U416" s="38">
        <f t="shared" si="160"/>
        <v>6163.2</v>
      </c>
      <c r="V416" s="49"/>
      <c r="W416" s="49"/>
      <c r="X416" s="38"/>
      <c r="Y416" s="60"/>
    </row>
    <row r="417" s="1" customFormat="1" spans="1:25">
      <c r="A417" s="19">
        <v>414</v>
      </c>
      <c r="B417" s="20" t="s">
        <v>806</v>
      </c>
      <c r="C417" s="24" t="s">
        <v>833</v>
      </c>
      <c r="D417" s="24" t="s">
        <v>35</v>
      </c>
      <c r="E417" s="24">
        <v>44</v>
      </c>
      <c r="F417" s="22" t="s">
        <v>834</v>
      </c>
      <c r="G417" s="23" t="s">
        <v>806</v>
      </c>
      <c r="H417" s="23">
        <v>1120</v>
      </c>
      <c r="I417" s="23">
        <v>3</v>
      </c>
      <c r="J417" s="23">
        <v>2</v>
      </c>
      <c r="K417" s="23">
        <v>210</v>
      </c>
      <c r="L417" s="40">
        <v>1120</v>
      </c>
      <c r="M417" s="35">
        <v>2</v>
      </c>
      <c r="N417" s="35">
        <v>210</v>
      </c>
      <c r="O417" s="23">
        <v>1120</v>
      </c>
      <c r="P417" s="38">
        <f t="shared" si="162"/>
        <v>4287.76</v>
      </c>
      <c r="Q417" s="36">
        <f t="shared" si="161"/>
        <v>1669.04</v>
      </c>
      <c r="R417" s="36">
        <f t="shared" si="163"/>
        <v>206.4</v>
      </c>
      <c r="S417" s="38">
        <f t="shared" si="155"/>
        <v>5392.8</v>
      </c>
      <c r="T417" s="38">
        <f t="shared" si="156"/>
        <v>770.4</v>
      </c>
      <c r="U417" s="38">
        <f t="shared" si="160"/>
        <v>6163.2</v>
      </c>
      <c r="V417" s="49"/>
      <c r="W417" s="49"/>
      <c r="X417" s="38"/>
      <c r="Y417" s="60"/>
    </row>
    <row r="418" s="1" customFormat="1" spans="1:25">
      <c r="A418" s="19">
        <v>415</v>
      </c>
      <c r="B418" s="20" t="s">
        <v>806</v>
      </c>
      <c r="C418" s="24" t="s">
        <v>835</v>
      </c>
      <c r="D418" s="24" t="s">
        <v>35</v>
      </c>
      <c r="E418" s="24">
        <v>46</v>
      </c>
      <c r="F418" s="22" t="s">
        <v>836</v>
      </c>
      <c r="G418" s="23" t="s">
        <v>806</v>
      </c>
      <c r="H418" s="23">
        <v>1120</v>
      </c>
      <c r="I418" s="23">
        <v>3</v>
      </c>
      <c r="J418" s="23">
        <v>2</v>
      </c>
      <c r="K418" s="23">
        <v>210</v>
      </c>
      <c r="L418" s="40">
        <v>1120</v>
      </c>
      <c r="M418" s="35">
        <v>2</v>
      </c>
      <c r="N418" s="35">
        <v>210</v>
      </c>
      <c r="O418" s="23">
        <v>1120</v>
      </c>
      <c r="P418" s="38">
        <f t="shared" si="162"/>
        <v>4287.76</v>
      </c>
      <c r="Q418" s="36">
        <f t="shared" si="161"/>
        <v>1669.04</v>
      </c>
      <c r="R418" s="36">
        <f t="shared" si="163"/>
        <v>206.4</v>
      </c>
      <c r="S418" s="38">
        <f t="shared" si="155"/>
        <v>5392.8</v>
      </c>
      <c r="T418" s="38">
        <f t="shared" si="156"/>
        <v>770.4</v>
      </c>
      <c r="U418" s="38">
        <f t="shared" si="160"/>
        <v>6163.2</v>
      </c>
      <c r="V418" s="49"/>
      <c r="W418" s="49"/>
      <c r="X418" s="38"/>
      <c r="Y418" s="60"/>
    </row>
    <row r="419" s="1" customFormat="1" spans="1:25">
      <c r="A419" s="19">
        <v>416</v>
      </c>
      <c r="B419" s="20" t="s">
        <v>806</v>
      </c>
      <c r="C419" s="24" t="s">
        <v>837</v>
      </c>
      <c r="D419" s="24" t="s">
        <v>35</v>
      </c>
      <c r="E419" s="24">
        <v>47</v>
      </c>
      <c r="F419" s="22" t="s">
        <v>838</v>
      </c>
      <c r="G419" s="23" t="s">
        <v>806</v>
      </c>
      <c r="H419" s="23">
        <v>1120</v>
      </c>
      <c r="I419" s="23">
        <v>3</v>
      </c>
      <c r="J419" s="23">
        <v>2</v>
      </c>
      <c r="K419" s="23">
        <v>210</v>
      </c>
      <c r="L419" s="40">
        <v>1120</v>
      </c>
      <c r="M419" s="35">
        <v>2</v>
      </c>
      <c r="N419" s="35">
        <v>210</v>
      </c>
      <c r="O419" s="23">
        <v>1120</v>
      </c>
      <c r="P419" s="38">
        <f t="shared" si="162"/>
        <v>4287.76</v>
      </c>
      <c r="Q419" s="36">
        <f t="shared" si="161"/>
        <v>1669.04</v>
      </c>
      <c r="R419" s="36">
        <f t="shared" si="163"/>
        <v>206.4</v>
      </c>
      <c r="S419" s="38">
        <f t="shared" si="155"/>
        <v>5392.8</v>
      </c>
      <c r="T419" s="38">
        <f t="shared" si="156"/>
        <v>770.4</v>
      </c>
      <c r="U419" s="38">
        <f t="shared" si="160"/>
        <v>6163.2</v>
      </c>
      <c r="V419" s="49"/>
      <c r="W419" s="49"/>
      <c r="X419" s="38"/>
      <c r="Y419" s="60"/>
    </row>
    <row r="420" s="1" customFormat="1" spans="1:25">
      <c r="A420" s="19">
        <v>417</v>
      </c>
      <c r="B420" s="20" t="s">
        <v>806</v>
      </c>
      <c r="C420" s="24" t="s">
        <v>839</v>
      </c>
      <c r="D420" s="24" t="s">
        <v>30</v>
      </c>
      <c r="E420" s="24">
        <v>51</v>
      </c>
      <c r="F420" s="22" t="s">
        <v>703</v>
      </c>
      <c r="G420" s="23" t="s">
        <v>806</v>
      </c>
      <c r="H420" s="23">
        <v>1120</v>
      </c>
      <c r="I420" s="23">
        <v>3</v>
      </c>
      <c r="J420" s="23">
        <v>2</v>
      </c>
      <c r="K420" s="23">
        <v>210</v>
      </c>
      <c r="L420" s="40">
        <v>1120</v>
      </c>
      <c r="M420" s="35">
        <v>2</v>
      </c>
      <c r="N420" s="35">
        <v>210</v>
      </c>
      <c r="O420" s="23">
        <v>1120</v>
      </c>
      <c r="P420" s="38">
        <f t="shared" si="162"/>
        <v>4287.76</v>
      </c>
      <c r="Q420" s="36">
        <f t="shared" si="161"/>
        <v>1669.04</v>
      </c>
      <c r="R420" s="36">
        <f t="shared" si="163"/>
        <v>206.4</v>
      </c>
      <c r="S420" s="38">
        <f t="shared" si="155"/>
        <v>5392.8</v>
      </c>
      <c r="T420" s="38">
        <f t="shared" si="156"/>
        <v>770.4</v>
      </c>
      <c r="U420" s="38">
        <f t="shared" si="160"/>
        <v>6163.2</v>
      </c>
      <c r="V420" s="49"/>
      <c r="W420" s="49"/>
      <c r="X420" s="38"/>
      <c r="Y420" s="60"/>
    </row>
    <row r="421" s="1" customFormat="1" spans="1:25">
      <c r="A421" s="19">
        <v>418</v>
      </c>
      <c r="B421" s="20" t="s">
        <v>806</v>
      </c>
      <c r="C421" s="24" t="s">
        <v>840</v>
      </c>
      <c r="D421" s="24" t="s">
        <v>30</v>
      </c>
      <c r="E421" s="24">
        <v>51</v>
      </c>
      <c r="F421" s="22" t="s">
        <v>841</v>
      </c>
      <c r="G421" s="23" t="s">
        <v>806</v>
      </c>
      <c r="H421" s="23">
        <v>1120</v>
      </c>
      <c r="I421" s="23">
        <v>3</v>
      </c>
      <c r="J421" s="23">
        <v>2</v>
      </c>
      <c r="K421" s="23">
        <v>210</v>
      </c>
      <c r="L421" s="40">
        <v>1120</v>
      </c>
      <c r="M421" s="35">
        <v>2</v>
      </c>
      <c r="N421" s="35">
        <v>210</v>
      </c>
      <c r="O421" s="23">
        <v>1120</v>
      </c>
      <c r="P421" s="38">
        <f t="shared" si="162"/>
        <v>4287.76</v>
      </c>
      <c r="Q421" s="36">
        <f t="shared" si="161"/>
        <v>1669.04</v>
      </c>
      <c r="R421" s="36">
        <f t="shared" si="163"/>
        <v>206.4</v>
      </c>
      <c r="S421" s="38">
        <f t="shared" si="155"/>
        <v>5392.8</v>
      </c>
      <c r="T421" s="38">
        <f t="shared" si="156"/>
        <v>770.4</v>
      </c>
      <c r="U421" s="38">
        <f t="shared" si="160"/>
        <v>6163.2</v>
      </c>
      <c r="V421" s="49"/>
      <c r="W421" s="49"/>
      <c r="X421" s="38"/>
      <c r="Y421" s="60"/>
    </row>
    <row r="422" s="1" customFormat="1" spans="1:25">
      <c r="A422" s="19">
        <v>419</v>
      </c>
      <c r="B422" s="20" t="s">
        <v>806</v>
      </c>
      <c r="C422" s="24" t="s">
        <v>842</v>
      </c>
      <c r="D422" s="24" t="s">
        <v>30</v>
      </c>
      <c r="E422" s="24">
        <v>59</v>
      </c>
      <c r="F422" s="22" t="s">
        <v>400</v>
      </c>
      <c r="G422" s="23" t="s">
        <v>806</v>
      </c>
      <c r="H422" s="23">
        <v>1120</v>
      </c>
      <c r="I422" s="23">
        <v>3</v>
      </c>
      <c r="J422" s="23">
        <v>2</v>
      </c>
      <c r="K422" s="23">
        <v>210</v>
      </c>
      <c r="L422" s="40">
        <v>1120</v>
      </c>
      <c r="M422" s="35">
        <v>2</v>
      </c>
      <c r="N422" s="35">
        <v>210</v>
      </c>
      <c r="O422" s="23">
        <v>1120</v>
      </c>
      <c r="P422" s="38">
        <f t="shared" si="162"/>
        <v>4287.76</v>
      </c>
      <c r="Q422" s="36">
        <f t="shared" si="161"/>
        <v>1669.04</v>
      </c>
      <c r="R422" s="36">
        <f t="shared" si="163"/>
        <v>206.4</v>
      </c>
      <c r="S422" s="38">
        <f t="shared" si="155"/>
        <v>5392.8</v>
      </c>
      <c r="T422" s="38">
        <f t="shared" si="156"/>
        <v>770.4</v>
      </c>
      <c r="U422" s="38">
        <f t="shared" si="160"/>
        <v>6163.2</v>
      </c>
      <c r="V422" s="49"/>
      <c r="W422" s="49"/>
      <c r="X422" s="38"/>
      <c r="Y422" s="60"/>
    </row>
    <row r="423" s="1" customFormat="1" spans="1:25">
      <c r="A423" s="19">
        <v>420</v>
      </c>
      <c r="B423" s="20" t="s">
        <v>806</v>
      </c>
      <c r="C423" s="24" t="s">
        <v>843</v>
      </c>
      <c r="D423" s="24"/>
      <c r="E423" s="24">
        <v>50</v>
      </c>
      <c r="F423" s="22" t="s">
        <v>844</v>
      </c>
      <c r="G423" s="23" t="s">
        <v>806</v>
      </c>
      <c r="H423" s="23">
        <v>1120</v>
      </c>
      <c r="I423" s="23"/>
      <c r="J423" s="23">
        <v>3</v>
      </c>
      <c r="K423" s="23">
        <v>315</v>
      </c>
      <c r="L423" s="40"/>
      <c r="M423" s="35"/>
      <c r="N423" s="35"/>
      <c r="O423" s="23">
        <v>0</v>
      </c>
      <c r="P423" s="38">
        <f>535.97*7</f>
        <v>3751.79</v>
      </c>
      <c r="Q423" s="36"/>
      <c r="R423" s="36"/>
      <c r="S423" s="38">
        <f>U423</f>
        <v>3751.79</v>
      </c>
      <c r="T423" s="38"/>
      <c r="U423" s="38">
        <f t="shared" si="160"/>
        <v>3751.79</v>
      </c>
      <c r="V423" s="48"/>
      <c r="W423" s="48"/>
      <c r="X423" s="38"/>
      <c r="Y423" s="60" t="s">
        <v>845</v>
      </c>
    </row>
    <row r="424" s="2" customFormat="1" spans="1:25">
      <c r="A424" s="19">
        <v>421</v>
      </c>
      <c r="B424" s="20" t="s">
        <v>846</v>
      </c>
      <c r="C424" s="28" t="s">
        <v>847</v>
      </c>
      <c r="D424" s="28" t="s">
        <v>30</v>
      </c>
      <c r="E424" s="28">
        <v>48</v>
      </c>
      <c r="F424" s="30" t="s">
        <v>848</v>
      </c>
      <c r="G424" s="25" t="s">
        <v>849</v>
      </c>
      <c r="H424" s="25">
        <v>480</v>
      </c>
      <c r="I424" s="25">
        <v>5</v>
      </c>
      <c r="J424" s="25">
        <v>4</v>
      </c>
      <c r="K424" s="23">
        <v>180</v>
      </c>
      <c r="L424" s="43">
        <f>H424*5</f>
        <v>2400</v>
      </c>
      <c r="M424" s="41">
        <v>0</v>
      </c>
      <c r="N424" s="41">
        <v>0</v>
      </c>
      <c r="O424" s="43">
        <v>0</v>
      </c>
      <c r="P424" s="42">
        <f>535.97*8</f>
        <v>4287.76</v>
      </c>
      <c r="Q424" s="43">
        <f t="shared" ref="Q424:Q430" si="164">208.63*8</f>
        <v>1669.04</v>
      </c>
      <c r="R424" s="43">
        <f>25.8*8</f>
        <v>206.4</v>
      </c>
      <c r="S424" s="38">
        <f>U:U/8</f>
        <v>770.4</v>
      </c>
      <c r="T424" s="38">
        <f>U424/8*7</f>
        <v>5392.8</v>
      </c>
      <c r="U424" s="38">
        <f t="shared" si="160"/>
        <v>6163.2</v>
      </c>
      <c r="V424" s="56">
        <f>SUM(S424:S425)</f>
        <v>1540.8</v>
      </c>
      <c r="W424" s="56">
        <f>SUM(T424:T425)</f>
        <v>10785.6</v>
      </c>
      <c r="X424" s="42">
        <f t="shared" ref="X424:X429" si="165">SUM(U424:U425)</f>
        <v>12326.4</v>
      </c>
      <c r="Y424" s="60" t="s">
        <v>102</v>
      </c>
    </row>
    <row r="425" s="2" customFormat="1" spans="1:25">
      <c r="A425" s="19">
        <v>422</v>
      </c>
      <c r="B425" s="20" t="s">
        <v>846</v>
      </c>
      <c r="C425" s="28" t="s">
        <v>850</v>
      </c>
      <c r="D425" s="28" t="s">
        <v>35</v>
      </c>
      <c r="E425" s="28">
        <v>43</v>
      </c>
      <c r="F425" s="29" t="s">
        <v>135</v>
      </c>
      <c r="G425" s="25" t="s">
        <v>849</v>
      </c>
      <c r="H425" s="25">
        <v>480</v>
      </c>
      <c r="I425" s="25">
        <v>5</v>
      </c>
      <c r="J425" s="25">
        <v>4</v>
      </c>
      <c r="K425" s="23">
        <v>180</v>
      </c>
      <c r="L425" s="43">
        <f>H425*5</f>
        <v>2400</v>
      </c>
      <c r="M425" s="41">
        <v>0</v>
      </c>
      <c r="N425" s="41">
        <v>0</v>
      </c>
      <c r="O425" s="43">
        <v>0</v>
      </c>
      <c r="P425" s="42">
        <f>535.97*8</f>
        <v>4287.76</v>
      </c>
      <c r="Q425" s="43">
        <f t="shared" si="164"/>
        <v>1669.04</v>
      </c>
      <c r="R425" s="43">
        <f>25.8*8</f>
        <v>206.4</v>
      </c>
      <c r="S425" s="38">
        <f>U:U/8</f>
        <v>770.4</v>
      </c>
      <c r="T425" s="38">
        <f>U425/8*7</f>
        <v>5392.8</v>
      </c>
      <c r="U425" s="38">
        <f t="shared" si="160"/>
        <v>6163.2</v>
      </c>
      <c r="V425" s="58"/>
      <c r="W425" s="58"/>
      <c r="X425" s="42"/>
      <c r="Y425" s="60" t="s">
        <v>102</v>
      </c>
    </row>
    <row r="426" s="1" customFormat="1" spans="1:25">
      <c r="A426" s="19">
        <v>423</v>
      </c>
      <c r="B426" s="20" t="s">
        <v>851</v>
      </c>
      <c r="C426" s="24" t="s">
        <v>852</v>
      </c>
      <c r="D426" s="24" t="s">
        <v>35</v>
      </c>
      <c r="E426" s="24">
        <v>35</v>
      </c>
      <c r="F426" s="22" t="s">
        <v>853</v>
      </c>
      <c r="G426" s="23" t="s">
        <v>851</v>
      </c>
      <c r="H426" s="23">
        <v>480</v>
      </c>
      <c r="I426" s="23">
        <v>2</v>
      </c>
      <c r="J426" s="23">
        <v>1</v>
      </c>
      <c r="K426" s="23">
        <v>45</v>
      </c>
      <c r="L426" s="36">
        <f>H426*2</f>
        <v>960</v>
      </c>
      <c r="M426" s="35">
        <v>7</v>
      </c>
      <c r="N426" s="35">
        <v>315</v>
      </c>
      <c r="O426" s="36">
        <f>H426*7</f>
        <v>3360</v>
      </c>
      <c r="P426" s="38">
        <f>581.12*12</f>
        <v>6973.44</v>
      </c>
      <c r="Q426" s="36">
        <f>208.63*12</f>
        <v>2503.56</v>
      </c>
      <c r="R426" s="36">
        <f>25.8*12</f>
        <v>309.6</v>
      </c>
      <c r="S426" s="38">
        <f>X426</f>
        <v>9786.6</v>
      </c>
      <c r="T426" s="38"/>
      <c r="U426" s="38">
        <f t="shared" si="160"/>
        <v>9786.6</v>
      </c>
      <c r="V426" s="38">
        <f>S426</f>
        <v>9786.6</v>
      </c>
      <c r="W426" s="38">
        <v>0</v>
      </c>
      <c r="X426" s="38">
        <f>SUM(U426)</f>
        <v>9786.6</v>
      </c>
      <c r="Y426" s="60"/>
    </row>
    <row r="427" s="1" customFormat="1" spans="1:25">
      <c r="A427" s="19">
        <v>424</v>
      </c>
      <c r="B427" s="20" t="s">
        <v>854</v>
      </c>
      <c r="C427" s="24" t="s">
        <v>855</v>
      </c>
      <c r="D427" s="24" t="s">
        <v>35</v>
      </c>
      <c r="E427" s="24">
        <v>47</v>
      </c>
      <c r="F427" s="22" t="s">
        <v>54</v>
      </c>
      <c r="G427" s="23" t="s">
        <v>854</v>
      </c>
      <c r="H427" s="23">
        <v>480</v>
      </c>
      <c r="I427" s="23">
        <v>2</v>
      </c>
      <c r="J427" s="23">
        <v>1</v>
      </c>
      <c r="K427" s="23">
        <v>45</v>
      </c>
      <c r="L427" s="36">
        <f>H427*2</f>
        <v>960</v>
      </c>
      <c r="M427" s="35">
        <v>3</v>
      </c>
      <c r="N427" s="35">
        <v>135</v>
      </c>
      <c r="O427" s="36">
        <f>H427*3</f>
        <v>1440</v>
      </c>
      <c r="P427" s="38">
        <f>581.12*8</f>
        <v>4648.96</v>
      </c>
      <c r="Q427" s="36">
        <f t="shared" si="164"/>
        <v>1669.04</v>
      </c>
      <c r="R427" s="36">
        <f t="shared" ref="R426:R435" si="166">25.8*8</f>
        <v>206.4</v>
      </c>
      <c r="S427" s="38">
        <f>U427/8*8</f>
        <v>6524.4</v>
      </c>
      <c r="T427" s="38"/>
      <c r="U427" s="38">
        <f t="shared" si="160"/>
        <v>6524.4</v>
      </c>
      <c r="V427" s="38">
        <f>SUM(S427:S428)</f>
        <v>13048.8</v>
      </c>
      <c r="W427" s="47">
        <v>0</v>
      </c>
      <c r="X427" s="38">
        <f t="shared" si="165"/>
        <v>13048.8</v>
      </c>
      <c r="Y427" s="60"/>
    </row>
    <row r="428" s="1" customFormat="1" spans="1:25">
      <c r="A428" s="19">
        <v>425</v>
      </c>
      <c r="B428" s="20" t="s">
        <v>854</v>
      </c>
      <c r="C428" s="24" t="s">
        <v>856</v>
      </c>
      <c r="D428" s="24" t="s">
        <v>30</v>
      </c>
      <c r="E428" s="24">
        <v>39</v>
      </c>
      <c r="F428" s="26" t="s">
        <v>100</v>
      </c>
      <c r="G428" s="23" t="s">
        <v>854</v>
      </c>
      <c r="H428" s="23">
        <v>480</v>
      </c>
      <c r="I428" s="23">
        <v>2</v>
      </c>
      <c r="J428" s="23">
        <v>1</v>
      </c>
      <c r="K428" s="23">
        <v>45</v>
      </c>
      <c r="L428" s="36">
        <f>H428*2</f>
        <v>960</v>
      </c>
      <c r="M428" s="35">
        <v>3</v>
      </c>
      <c r="N428" s="35">
        <v>135</v>
      </c>
      <c r="O428" s="36">
        <f>H428*3</f>
        <v>1440</v>
      </c>
      <c r="P428" s="38">
        <f>581.12*8</f>
        <v>4648.96</v>
      </c>
      <c r="Q428" s="36">
        <f t="shared" si="164"/>
        <v>1669.04</v>
      </c>
      <c r="R428" s="36">
        <f t="shared" si="166"/>
        <v>206.4</v>
      </c>
      <c r="S428" s="38">
        <f>U428/8*8</f>
        <v>6524.4</v>
      </c>
      <c r="T428" s="38"/>
      <c r="U428" s="38">
        <f t="shared" si="160"/>
        <v>6524.4</v>
      </c>
      <c r="V428" s="38"/>
      <c r="W428" s="48"/>
      <c r="X428" s="38"/>
      <c r="Y428" s="60"/>
    </row>
    <row r="429" s="1" customFormat="1" spans="1:25">
      <c r="A429" s="19">
        <v>426</v>
      </c>
      <c r="B429" s="20" t="s">
        <v>857</v>
      </c>
      <c r="C429" s="24" t="s">
        <v>858</v>
      </c>
      <c r="D429" s="24" t="s">
        <v>30</v>
      </c>
      <c r="E429" s="24">
        <v>39</v>
      </c>
      <c r="F429" s="22" t="s">
        <v>859</v>
      </c>
      <c r="G429" s="20" t="s">
        <v>857</v>
      </c>
      <c r="H429" s="23">
        <v>480</v>
      </c>
      <c r="I429" s="23">
        <v>3</v>
      </c>
      <c r="J429" s="23">
        <v>2</v>
      </c>
      <c r="K429" s="23">
        <v>90</v>
      </c>
      <c r="L429" s="39">
        <f>H429*3</f>
        <v>1440</v>
      </c>
      <c r="M429" s="35">
        <v>2</v>
      </c>
      <c r="N429" s="35">
        <v>90</v>
      </c>
      <c r="O429" s="23">
        <f>H429*1</f>
        <v>480</v>
      </c>
      <c r="P429" s="38">
        <f>535.97*7</f>
        <v>3751.79</v>
      </c>
      <c r="Q429" s="36">
        <f>208.63*7</f>
        <v>1460.41</v>
      </c>
      <c r="R429" s="36">
        <f>25.8*7</f>
        <v>180.6</v>
      </c>
      <c r="S429" s="38">
        <f>U429/7*7</f>
        <v>5392.8</v>
      </c>
      <c r="T429" s="38"/>
      <c r="U429" s="38">
        <f t="shared" si="160"/>
        <v>5392.8</v>
      </c>
      <c r="V429" s="38">
        <f>SUM(S429:S430)</f>
        <v>11101.65</v>
      </c>
      <c r="W429" s="47">
        <f>SUM(T429:T430)</f>
        <v>815.55</v>
      </c>
      <c r="X429" s="38">
        <f t="shared" si="165"/>
        <v>11917.2</v>
      </c>
      <c r="Y429" s="60" t="s">
        <v>860</v>
      </c>
    </row>
    <row r="430" s="1" customFormat="1" spans="1:25">
      <c r="A430" s="19">
        <v>427</v>
      </c>
      <c r="B430" s="20" t="s">
        <v>857</v>
      </c>
      <c r="C430" s="24" t="s">
        <v>861</v>
      </c>
      <c r="D430" s="24" t="s">
        <v>35</v>
      </c>
      <c r="E430" s="24">
        <v>42</v>
      </c>
      <c r="F430" s="22" t="s">
        <v>853</v>
      </c>
      <c r="G430" s="20" t="s">
        <v>857</v>
      </c>
      <c r="H430" s="23">
        <v>480</v>
      </c>
      <c r="I430" s="23">
        <v>3</v>
      </c>
      <c r="J430" s="23">
        <v>2</v>
      </c>
      <c r="K430" s="23">
        <v>90</v>
      </c>
      <c r="L430" s="39">
        <f>H430*3</f>
        <v>1440</v>
      </c>
      <c r="M430" s="35">
        <v>2</v>
      </c>
      <c r="N430" s="35">
        <v>90</v>
      </c>
      <c r="O430" s="23">
        <f>H430*2</f>
        <v>960</v>
      </c>
      <c r="P430" s="38">
        <f t="shared" ref="P430:P437" si="167">581.12*8</f>
        <v>4648.96</v>
      </c>
      <c r="Q430" s="36">
        <f t="shared" si="164"/>
        <v>1669.04</v>
      </c>
      <c r="R430" s="36">
        <f t="shared" si="166"/>
        <v>206.4</v>
      </c>
      <c r="S430" s="38">
        <f>U430/8*7</f>
        <v>5708.85</v>
      </c>
      <c r="T430" s="38">
        <f>U430/8</f>
        <v>815.55</v>
      </c>
      <c r="U430" s="38">
        <f t="shared" si="160"/>
        <v>6524.4</v>
      </c>
      <c r="V430" s="38"/>
      <c r="W430" s="48"/>
      <c r="X430" s="38"/>
      <c r="Y430" s="60"/>
    </row>
    <row r="431" s="1" customFormat="1" ht="14" customHeight="1" spans="1:25">
      <c r="A431" s="19">
        <v>428</v>
      </c>
      <c r="B431" s="25" t="s">
        <v>862</v>
      </c>
      <c r="C431" s="24" t="s">
        <v>863</v>
      </c>
      <c r="D431" s="24" t="s">
        <v>35</v>
      </c>
      <c r="E431" s="24">
        <v>44</v>
      </c>
      <c r="F431" s="22" t="s">
        <v>864</v>
      </c>
      <c r="G431" s="23" t="s">
        <v>862</v>
      </c>
      <c r="H431" s="23">
        <v>1120</v>
      </c>
      <c r="I431" s="23">
        <v>5</v>
      </c>
      <c r="J431" s="23">
        <v>4</v>
      </c>
      <c r="K431" s="23">
        <v>420</v>
      </c>
      <c r="L431" s="36">
        <f>H431*5</f>
        <v>5600</v>
      </c>
      <c r="M431" s="35">
        <v>0</v>
      </c>
      <c r="N431" s="35">
        <v>0</v>
      </c>
      <c r="O431" s="36">
        <v>0</v>
      </c>
      <c r="P431" s="38">
        <f t="shared" si="167"/>
        <v>4648.96</v>
      </c>
      <c r="Q431" s="37"/>
      <c r="R431" s="37"/>
      <c r="S431" s="36">
        <v>0</v>
      </c>
      <c r="T431" s="38">
        <f>U431</f>
        <v>4648.96</v>
      </c>
      <c r="U431" s="38">
        <f t="shared" si="160"/>
        <v>4648.96</v>
      </c>
      <c r="V431" s="47">
        <v>0</v>
      </c>
      <c r="W431" s="47">
        <f>SUM(T431:T432)</f>
        <v>11173.36</v>
      </c>
      <c r="X431" s="38">
        <f>SUM(U431:U432)</f>
        <v>11173.36</v>
      </c>
      <c r="Y431" s="60"/>
    </row>
    <row r="432" s="1" customFormat="1" ht="14" customHeight="1" spans="1:25">
      <c r="A432" s="19">
        <v>429</v>
      </c>
      <c r="B432" s="25" t="s">
        <v>862</v>
      </c>
      <c r="C432" s="24" t="s">
        <v>865</v>
      </c>
      <c r="D432" s="24" t="s">
        <v>35</v>
      </c>
      <c r="E432" s="24">
        <v>48</v>
      </c>
      <c r="F432" s="22" t="s">
        <v>866</v>
      </c>
      <c r="G432" s="23" t="s">
        <v>862</v>
      </c>
      <c r="H432" s="23">
        <v>1120</v>
      </c>
      <c r="I432" s="23">
        <v>5</v>
      </c>
      <c r="J432" s="23">
        <v>4</v>
      </c>
      <c r="K432" s="23">
        <v>420</v>
      </c>
      <c r="L432" s="36">
        <f>H432*5</f>
        <v>5600</v>
      </c>
      <c r="M432" s="35">
        <v>0</v>
      </c>
      <c r="N432" s="35">
        <v>0</v>
      </c>
      <c r="O432" s="36">
        <v>0</v>
      </c>
      <c r="P432" s="38">
        <f t="shared" si="167"/>
        <v>4648.96</v>
      </c>
      <c r="Q432" s="36">
        <f t="shared" ref="Q432:Q437" si="168">208.63*8</f>
        <v>1669.04</v>
      </c>
      <c r="R432" s="36">
        <f>25.8*8</f>
        <v>206.4</v>
      </c>
      <c r="S432" s="38">
        <v>0</v>
      </c>
      <c r="T432" s="38">
        <f>U432</f>
        <v>6524.4</v>
      </c>
      <c r="U432" s="38">
        <f t="shared" si="160"/>
        <v>6524.4</v>
      </c>
      <c r="V432" s="48"/>
      <c r="W432" s="48"/>
      <c r="X432" s="38"/>
      <c r="Y432" s="60"/>
    </row>
    <row r="433" s="1" customFormat="1" spans="1:25">
      <c r="A433" s="19">
        <v>430</v>
      </c>
      <c r="B433" s="20" t="s">
        <v>867</v>
      </c>
      <c r="C433" s="24" t="s">
        <v>868</v>
      </c>
      <c r="D433" s="24" t="s">
        <v>35</v>
      </c>
      <c r="E433" s="24">
        <v>47</v>
      </c>
      <c r="F433" s="22" t="s">
        <v>432</v>
      </c>
      <c r="G433" s="20" t="s">
        <v>867</v>
      </c>
      <c r="H433" s="23">
        <v>480</v>
      </c>
      <c r="I433" s="23">
        <v>5</v>
      </c>
      <c r="J433" s="23">
        <v>4</v>
      </c>
      <c r="K433" s="23">
        <v>480</v>
      </c>
      <c r="L433" s="36">
        <f>H433*5</f>
        <v>2400</v>
      </c>
      <c r="M433" s="35">
        <v>0</v>
      </c>
      <c r="N433" s="35">
        <v>0</v>
      </c>
      <c r="O433" s="36">
        <v>0</v>
      </c>
      <c r="P433" s="38">
        <f t="shared" si="167"/>
        <v>4648.96</v>
      </c>
      <c r="Q433" s="36">
        <f t="shared" si="168"/>
        <v>1669.04</v>
      </c>
      <c r="R433" s="36">
        <f t="shared" si="166"/>
        <v>206.4</v>
      </c>
      <c r="S433" s="38">
        <v>0</v>
      </c>
      <c r="T433" s="38">
        <f>U433</f>
        <v>6524.4</v>
      </c>
      <c r="U433" s="38">
        <f t="shared" si="160"/>
        <v>6524.4</v>
      </c>
      <c r="V433" s="47">
        <v>0</v>
      </c>
      <c r="W433" s="47">
        <f>SUM(T433:T435)</f>
        <v>19573.2</v>
      </c>
      <c r="X433" s="38">
        <f>SUM(U433:U435)</f>
        <v>19573.2</v>
      </c>
      <c r="Y433" s="60"/>
    </row>
    <row r="434" s="1" customFormat="1" spans="1:25">
      <c r="A434" s="19">
        <v>431</v>
      </c>
      <c r="B434" s="20" t="s">
        <v>867</v>
      </c>
      <c r="C434" s="24" t="s">
        <v>869</v>
      </c>
      <c r="D434" s="24" t="s">
        <v>30</v>
      </c>
      <c r="E434" s="24">
        <v>42</v>
      </c>
      <c r="F434" s="22" t="s">
        <v>60</v>
      </c>
      <c r="G434" s="20" t="s">
        <v>867</v>
      </c>
      <c r="H434" s="23">
        <v>480</v>
      </c>
      <c r="I434" s="23">
        <v>5</v>
      </c>
      <c r="J434" s="23">
        <v>4</v>
      </c>
      <c r="K434" s="23">
        <v>480</v>
      </c>
      <c r="L434" s="36">
        <f>H434*5</f>
        <v>2400</v>
      </c>
      <c r="M434" s="35">
        <v>0</v>
      </c>
      <c r="N434" s="35">
        <v>0</v>
      </c>
      <c r="O434" s="36">
        <v>0</v>
      </c>
      <c r="P434" s="38">
        <f t="shared" si="167"/>
        <v>4648.96</v>
      </c>
      <c r="Q434" s="36">
        <f t="shared" si="168"/>
        <v>1669.04</v>
      </c>
      <c r="R434" s="36">
        <f t="shared" si="166"/>
        <v>206.4</v>
      </c>
      <c r="S434" s="38">
        <v>0</v>
      </c>
      <c r="T434" s="38">
        <f>U434</f>
        <v>6524.4</v>
      </c>
      <c r="U434" s="38">
        <f t="shared" si="160"/>
        <v>6524.4</v>
      </c>
      <c r="V434" s="49"/>
      <c r="W434" s="49"/>
      <c r="X434" s="38"/>
      <c r="Y434" s="60"/>
    </row>
    <row r="435" s="1" customFormat="1" spans="1:25">
      <c r="A435" s="19">
        <v>432</v>
      </c>
      <c r="B435" s="20" t="s">
        <v>867</v>
      </c>
      <c r="C435" s="24" t="s">
        <v>870</v>
      </c>
      <c r="D435" s="24" t="s">
        <v>30</v>
      </c>
      <c r="E435" s="24">
        <v>46</v>
      </c>
      <c r="F435" s="22" t="s">
        <v>871</v>
      </c>
      <c r="G435" s="20" t="s">
        <v>867</v>
      </c>
      <c r="H435" s="23">
        <v>480</v>
      </c>
      <c r="I435" s="23">
        <v>5</v>
      </c>
      <c r="J435" s="23">
        <v>4</v>
      </c>
      <c r="K435" s="23">
        <v>480</v>
      </c>
      <c r="L435" s="36">
        <f>H435*5</f>
        <v>2400</v>
      </c>
      <c r="M435" s="35">
        <v>0</v>
      </c>
      <c r="N435" s="35">
        <v>0</v>
      </c>
      <c r="O435" s="36">
        <v>0</v>
      </c>
      <c r="P435" s="38">
        <f t="shared" si="167"/>
        <v>4648.96</v>
      </c>
      <c r="Q435" s="36">
        <f t="shared" si="168"/>
        <v>1669.04</v>
      </c>
      <c r="R435" s="36">
        <f t="shared" si="166"/>
        <v>206.4</v>
      </c>
      <c r="S435" s="38">
        <v>0</v>
      </c>
      <c r="T435" s="38">
        <f>U435</f>
        <v>6524.4</v>
      </c>
      <c r="U435" s="38">
        <f t="shared" si="160"/>
        <v>6524.4</v>
      </c>
      <c r="V435" s="48"/>
      <c r="W435" s="48"/>
      <c r="X435" s="38"/>
      <c r="Y435" s="60"/>
    </row>
    <row r="436" s="1" customFormat="1" spans="1:25">
      <c r="A436" s="19">
        <v>433</v>
      </c>
      <c r="B436" s="20" t="s">
        <v>872</v>
      </c>
      <c r="C436" s="24" t="s">
        <v>873</v>
      </c>
      <c r="D436" s="24" t="s">
        <v>35</v>
      </c>
      <c r="E436" s="24">
        <v>39</v>
      </c>
      <c r="F436" s="22" t="s">
        <v>714</v>
      </c>
      <c r="G436" s="23" t="s">
        <v>872</v>
      </c>
      <c r="H436" s="23">
        <v>480</v>
      </c>
      <c r="I436" s="23">
        <v>3</v>
      </c>
      <c r="J436" s="23">
        <v>2</v>
      </c>
      <c r="K436" s="23">
        <v>90</v>
      </c>
      <c r="L436" s="39">
        <f>H436*3</f>
        <v>1440</v>
      </c>
      <c r="M436" s="35">
        <v>2</v>
      </c>
      <c r="N436" s="35">
        <v>90</v>
      </c>
      <c r="O436" s="23">
        <f>H436*2</f>
        <v>960</v>
      </c>
      <c r="P436" s="38">
        <f t="shared" si="167"/>
        <v>4648.96</v>
      </c>
      <c r="Q436" s="36">
        <f t="shared" si="168"/>
        <v>1669.04</v>
      </c>
      <c r="R436" s="36">
        <f t="shared" ref="R436:R445" si="169">25.8*8</f>
        <v>206.4</v>
      </c>
      <c r="S436" s="38">
        <f>U436/8*7</f>
        <v>5708.85</v>
      </c>
      <c r="T436" s="38">
        <f>U436/8</f>
        <v>815.55</v>
      </c>
      <c r="U436" s="38">
        <f t="shared" si="160"/>
        <v>6524.4</v>
      </c>
      <c r="V436" s="47">
        <f>SUM(S436:S448)</f>
        <v>70013.25</v>
      </c>
      <c r="W436" s="47">
        <f>SUM(T436:T448)</f>
        <v>7749.15</v>
      </c>
      <c r="X436" s="38">
        <f>SUM(U436:U448)</f>
        <v>77762.4</v>
      </c>
      <c r="Y436" s="60"/>
    </row>
    <row r="437" s="1" customFormat="1" spans="1:25">
      <c r="A437" s="19">
        <v>434</v>
      </c>
      <c r="B437" s="20" t="s">
        <v>872</v>
      </c>
      <c r="C437" s="24" t="s">
        <v>874</v>
      </c>
      <c r="D437" s="24" t="s">
        <v>35</v>
      </c>
      <c r="E437" s="24">
        <v>42</v>
      </c>
      <c r="F437" s="22" t="s">
        <v>313</v>
      </c>
      <c r="G437" s="23" t="s">
        <v>872</v>
      </c>
      <c r="H437" s="23">
        <v>1120</v>
      </c>
      <c r="I437" s="23">
        <v>2</v>
      </c>
      <c r="J437" s="23">
        <v>1</v>
      </c>
      <c r="K437" s="23">
        <v>105</v>
      </c>
      <c r="L437" s="36">
        <f>H437*2</f>
        <v>2240</v>
      </c>
      <c r="M437" s="35">
        <v>3</v>
      </c>
      <c r="N437" s="35">
        <v>315</v>
      </c>
      <c r="O437" s="36">
        <f>H437*3</f>
        <v>3360</v>
      </c>
      <c r="P437" s="38">
        <f t="shared" si="167"/>
        <v>4648.96</v>
      </c>
      <c r="Q437" s="36">
        <f t="shared" si="168"/>
        <v>1669.04</v>
      </c>
      <c r="R437" s="36">
        <f t="shared" si="169"/>
        <v>206.4</v>
      </c>
      <c r="S437" s="38">
        <f>U437/8*8</f>
        <v>6524.4</v>
      </c>
      <c r="T437" s="38"/>
      <c r="U437" s="38">
        <f t="shared" si="160"/>
        <v>6524.4</v>
      </c>
      <c r="V437" s="49"/>
      <c r="W437" s="49"/>
      <c r="X437" s="38"/>
      <c r="Y437" s="60"/>
    </row>
    <row r="438" s="1" customFormat="1" spans="1:25">
      <c r="A438" s="19">
        <v>435</v>
      </c>
      <c r="B438" s="20" t="s">
        <v>872</v>
      </c>
      <c r="C438" s="24" t="s">
        <v>875</v>
      </c>
      <c r="D438" s="24" t="s">
        <v>35</v>
      </c>
      <c r="E438" s="24">
        <v>28</v>
      </c>
      <c r="F438" s="22" t="s">
        <v>535</v>
      </c>
      <c r="G438" s="23" t="s">
        <v>876</v>
      </c>
      <c r="H438" s="23">
        <v>1120</v>
      </c>
      <c r="I438" s="23">
        <v>2</v>
      </c>
      <c r="J438" s="23">
        <v>1</v>
      </c>
      <c r="K438" s="23">
        <v>105</v>
      </c>
      <c r="L438" s="36">
        <f>H438*2</f>
        <v>2240</v>
      </c>
      <c r="M438" s="35">
        <v>3</v>
      </c>
      <c r="N438" s="35">
        <v>315</v>
      </c>
      <c r="O438" s="36">
        <f>H438*3</f>
        <v>3360</v>
      </c>
      <c r="P438" s="38">
        <f t="shared" ref="P435:P447" si="170">535.97*8</f>
        <v>4287.76</v>
      </c>
      <c r="Q438" s="36">
        <f t="shared" ref="Q438:Q447" si="171">208.63*8</f>
        <v>1669.04</v>
      </c>
      <c r="R438" s="36">
        <f t="shared" si="169"/>
        <v>206.4</v>
      </c>
      <c r="S438" s="38">
        <f>U438/8*8</f>
        <v>6163.2</v>
      </c>
      <c r="T438" s="38"/>
      <c r="U438" s="38">
        <f t="shared" ref="U438:U457" si="172">SUM(P438:R438)</f>
        <v>6163.2</v>
      </c>
      <c r="V438" s="49"/>
      <c r="W438" s="49"/>
      <c r="X438" s="38"/>
      <c r="Y438" s="60" t="s">
        <v>102</v>
      </c>
    </row>
    <row r="439" s="1" customFormat="1" spans="1:25">
      <c r="A439" s="19">
        <v>436</v>
      </c>
      <c r="B439" s="20" t="s">
        <v>872</v>
      </c>
      <c r="C439" s="24" t="s">
        <v>877</v>
      </c>
      <c r="D439" s="24" t="s">
        <v>35</v>
      </c>
      <c r="E439" s="24">
        <v>32</v>
      </c>
      <c r="F439" s="22" t="s">
        <v>878</v>
      </c>
      <c r="G439" s="23" t="s">
        <v>879</v>
      </c>
      <c r="H439" s="23">
        <v>1120</v>
      </c>
      <c r="I439" s="23">
        <v>3</v>
      </c>
      <c r="J439" s="23">
        <v>2</v>
      </c>
      <c r="K439" s="23">
        <v>210</v>
      </c>
      <c r="L439" s="39">
        <f>H439*3</f>
        <v>3360</v>
      </c>
      <c r="M439" s="35">
        <v>2</v>
      </c>
      <c r="N439" s="35">
        <v>210</v>
      </c>
      <c r="O439" s="23">
        <f>H439*2</f>
        <v>2240</v>
      </c>
      <c r="P439" s="38">
        <f t="shared" si="170"/>
        <v>4287.76</v>
      </c>
      <c r="Q439" s="36">
        <f t="shared" si="171"/>
        <v>1669.04</v>
      </c>
      <c r="R439" s="36">
        <f t="shared" si="169"/>
        <v>206.4</v>
      </c>
      <c r="S439" s="38">
        <f>U439/8*7</f>
        <v>5392.8</v>
      </c>
      <c r="T439" s="38">
        <f>U439/8</f>
        <v>770.4</v>
      </c>
      <c r="U439" s="38">
        <f t="shared" si="172"/>
        <v>6163.2</v>
      </c>
      <c r="V439" s="49"/>
      <c r="W439" s="49"/>
      <c r="X439" s="38"/>
      <c r="Y439" s="60" t="s">
        <v>102</v>
      </c>
    </row>
    <row r="440" s="1" customFormat="1" spans="1:25">
      <c r="A440" s="19">
        <v>437</v>
      </c>
      <c r="B440" s="20" t="s">
        <v>872</v>
      </c>
      <c r="C440" s="24" t="s">
        <v>880</v>
      </c>
      <c r="D440" s="24" t="s">
        <v>30</v>
      </c>
      <c r="E440" s="24">
        <v>50</v>
      </c>
      <c r="F440" s="22" t="s">
        <v>881</v>
      </c>
      <c r="G440" s="23" t="s">
        <v>879</v>
      </c>
      <c r="H440" s="23">
        <v>1120</v>
      </c>
      <c r="I440" s="23">
        <v>3</v>
      </c>
      <c r="J440" s="23">
        <v>2</v>
      </c>
      <c r="K440" s="23">
        <v>210</v>
      </c>
      <c r="L440" s="39">
        <f>H440*3</f>
        <v>3360</v>
      </c>
      <c r="M440" s="35">
        <v>2</v>
      </c>
      <c r="N440" s="35">
        <v>210</v>
      </c>
      <c r="O440" s="23">
        <f>H440*2</f>
        <v>2240</v>
      </c>
      <c r="P440" s="38">
        <f t="shared" si="170"/>
        <v>4287.76</v>
      </c>
      <c r="Q440" s="36">
        <f t="shared" si="171"/>
        <v>1669.04</v>
      </c>
      <c r="R440" s="36">
        <f t="shared" si="169"/>
        <v>206.4</v>
      </c>
      <c r="S440" s="38">
        <f>U440/8*7</f>
        <v>5392.8</v>
      </c>
      <c r="T440" s="38">
        <f>U440/8</f>
        <v>770.4</v>
      </c>
      <c r="U440" s="38">
        <f t="shared" si="172"/>
        <v>6163.2</v>
      </c>
      <c r="V440" s="49"/>
      <c r="W440" s="49"/>
      <c r="X440" s="38"/>
      <c r="Y440" s="60" t="s">
        <v>102</v>
      </c>
    </row>
    <row r="441" s="1" customFormat="1" spans="1:25">
      <c r="A441" s="19">
        <v>438</v>
      </c>
      <c r="B441" s="20" t="s">
        <v>872</v>
      </c>
      <c r="C441" s="24" t="s">
        <v>882</v>
      </c>
      <c r="D441" s="24" t="s">
        <v>30</v>
      </c>
      <c r="E441" s="24">
        <v>49</v>
      </c>
      <c r="F441" s="22" t="s">
        <v>100</v>
      </c>
      <c r="G441" s="23" t="s">
        <v>883</v>
      </c>
      <c r="H441" s="23">
        <v>1120</v>
      </c>
      <c r="I441" s="23">
        <v>2</v>
      </c>
      <c r="J441" s="23">
        <v>1</v>
      </c>
      <c r="K441" s="23">
        <v>105</v>
      </c>
      <c r="L441" s="36">
        <f>H441*2</f>
        <v>2240</v>
      </c>
      <c r="M441" s="35">
        <v>3</v>
      </c>
      <c r="N441" s="35">
        <v>315</v>
      </c>
      <c r="O441" s="36">
        <f>H441*3</f>
        <v>3360</v>
      </c>
      <c r="P441" s="38">
        <f t="shared" si="170"/>
        <v>4287.76</v>
      </c>
      <c r="Q441" s="36">
        <f t="shared" si="171"/>
        <v>1669.04</v>
      </c>
      <c r="R441" s="36">
        <f t="shared" si="169"/>
        <v>206.4</v>
      </c>
      <c r="S441" s="38">
        <f>U441/8*8</f>
        <v>6163.2</v>
      </c>
      <c r="T441" s="38"/>
      <c r="U441" s="38">
        <f t="shared" si="172"/>
        <v>6163.2</v>
      </c>
      <c r="V441" s="49"/>
      <c r="W441" s="49"/>
      <c r="X441" s="38"/>
      <c r="Y441" s="60" t="s">
        <v>102</v>
      </c>
    </row>
    <row r="442" s="1" customFormat="1" spans="1:25">
      <c r="A442" s="19">
        <v>439</v>
      </c>
      <c r="B442" s="20" t="s">
        <v>872</v>
      </c>
      <c r="C442" s="24" t="s">
        <v>884</v>
      </c>
      <c r="D442" s="24" t="s">
        <v>30</v>
      </c>
      <c r="E442" s="24">
        <v>48</v>
      </c>
      <c r="F442" s="22" t="s">
        <v>885</v>
      </c>
      <c r="G442" s="23" t="s">
        <v>886</v>
      </c>
      <c r="H442" s="23">
        <v>1120</v>
      </c>
      <c r="I442" s="23">
        <v>3</v>
      </c>
      <c r="J442" s="23">
        <v>2</v>
      </c>
      <c r="K442" s="23">
        <v>210</v>
      </c>
      <c r="L442" s="39">
        <f>H442*3</f>
        <v>3360</v>
      </c>
      <c r="M442" s="35">
        <v>2</v>
      </c>
      <c r="N442" s="35">
        <v>210</v>
      </c>
      <c r="O442" s="23">
        <f>H442*2</f>
        <v>2240</v>
      </c>
      <c r="P442" s="38">
        <f t="shared" si="170"/>
        <v>4287.76</v>
      </c>
      <c r="Q442" s="36">
        <f t="shared" si="171"/>
        <v>1669.04</v>
      </c>
      <c r="R442" s="36">
        <f t="shared" si="169"/>
        <v>206.4</v>
      </c>
      <c r="S442" s="38">
        <f>U442/8*7</f>
        <v>5392.8</v>
      </c>
      <c r="T442" s="38">
        <f>U442/8</f>
        <v>770.4</v>
      </c>
      <c r="U442" s="38">
        <f t="shared" si="172"/>
        <v>6163.2</v>
      </c>
      <c r="V442" s="49"/>
      <c r="W442" s="49"/>
      <c r="X442" s="38"/>
      <c r="Y442" s="60" t="s">
        <v>102</v>
      </c>
    </row>
    <row r="443" s="1" customFormat="1" spans="1:25">
      <c r="A443" s="19">
        <v>440</v>
      </c>
      <c r="B443" s="20" t="s">
        <v>872</v>
      </c>
      <c r="C443" s="24" t="s">
        <v>887</v>
      </c>
      <c r="D443" s="24" t="s">
        <v>30</v>
      </c>
      <c r="E443" s="24">
        <v>34</v>
      </c>
      <c r="F443" s="22" t="s">
        <v>289</v>
      </c>
      <c r="G443" s="23" t="s">
        <v>888</v>
      </c>
      <c r="H443" s="23">
        <v>1120</v>
      </c>
      <c r="I443" s="23">
        <v>2</v>
      </c>
      <c r="J443" s="23">
        <v>1</v>
      </c>
      <c r="K443" s="23">
        <v>105</v>
      </c>
      <c r="L443" s="36">
        <f>H443*2</f>
        <v>2240</v>
      </c>
      <c r="M443" s="35">
        <v>3</v>
      </c>
      <c r="N443" s="35">
        <v>315</v>
      </c>
      <c r="O443" s="36">
        <f>H443*3</f>
        <v>3360</v>
      </c>
      <c r="P443" s="38">
        <f t="shared" si="170"/>
        <v>4287.76</v>
      </c>
      <c r="Q443" s="36">
        <f t="shared" si="171"/>
        <v>1669.04</v>
      </c>
      <c r="R443" s="36">
        <f t="shared" si="169"/>
        <v>206.4</v>
      </c>
      <c r="S443" s="38">
        <f>U443/8*8</f>
        <v>6163.2</v>
      </c>
      <c r="T443" s="38"/>
      <c r="U443" s="38">
        <f t="shared" si="172"/>
        <v>6163.2</v>
      </c>
      <c r="V443" s="49"/>
      <c r="W443" s="49"/>
      <c r="X443" s="38"/>
      <c r="Y443" s="60" t="s">
        <v>102</v>
      </c>
    </row>
    <row r="444" s="1" customFormat="1" spans="1:25">
      <c r="A444" s="19">
        <v>441</v>
      </c>
      <c r="B444" s="20" t="s">
        <v>872</v>
      </c>
      <c r="C444" s="24" t="s">
        <v>889</v>
      </c>
      <c r="D444" s="24" t="s">
        <v>35</v>
      </c>
      <c r="E444" s="24">
        <v>49</v>
      </c>
      <c r="F444" s="22" t="s">
        <v>122</v>
      </c>
      <c r="G444" s="23" t="s">
        <v>890</v>
      </c>
      <c r="H444" s="23">
        <v>1120</v>
      </c>
      <c r="I444" s="23">
        <v>2</v>
      </c>
      <c r="J444" s="23">
        <v>1</v>
      </c>
      <c r="K444" s="23">
        <v>105</v>
      </c>
      <c r="L444" s="36">
        <f>H444*2</f>
        <v>2240</v>
      </c>
      <c r="M444" s="35">
        <v>3</v>
      </c>
      <c r="N444" s="35">
        <v>315</v>
      </c>
      <c r="O444" s="36">
        <f>H444*3</f>
        <v>3360</v>
      </c>
      <c r="P444" s="38">
        <f t="shared" si="170"/>
        <v>4287.76</v>
      </c>
      <c r="Q444" s="36">
        <f t="shared" si="171"/>
        <v>1669.04</v>
      </c>
      <c r="R444" s="36">
        <f t="shared" si="169"/>
        <v>206.4</v>
      </c>
      <c r="S444" s="38">
        <f>U444/8*8</f>
        <v>6163.2</v>
      </c>
      <c r="T444" s="38"/>
      <c r="U444" s="38">
        <f t="shared" si="172"/>
        <v>6163.2</v>
      </c>
      <c r="V444" s="49"/>
      <c r="W444" s="49"/>
      <c r="X444" s="38"/>
      <c r="Y444" s="60" t="s">
        <v>102</v>
      </c>
    </row>
    <row r="445" s="1" customFormat="1" spans="1:25">
      <c r="A445" s="19">
        <v>442</v>
      </c>
      <c r="B445" s="20" t="s">
        <v>872</v>
      </c>
      <c r="C445" s="24" t="s">
        <v>891</v>
      </c>
      <c r="D445" s="24" t="s">
        <v>30</v>
      </c>
      <c r="E445" s="24">
        <v>46</v>
      </c>
      <c r="F445" s="22" t="s">
        <v>892</v>
      </c>
      <c r="G445" s="23" t="s">
        <v>893</v>
      </c>
      <c r="H445" s="23">
        <v>1120</v>
      </c>
      <c r="I445" s="23">
        <v>2</v>
      </c>
      <c r="J445" s="23">
        <v>1</v>
      </c>
      <c r="K445" s="23">
        <v>105</v>
      </c>
      <c r="L445" s="36">
        <f>H445*2</f>
        <v>2240</v>
      </c>
      <c r="M445" s="35">
        <v>3</v>
      </c>
      <c r="N445" s="35">
        <v>315</v>
      </c>
      <c r="O445" s="36">
        <f>H445*3</f>
        <v>3360</v>
      </c>
      <c r="P445" s="38">
        <f t="shared" si="170"/>
        <v>4287.76</v>
      </c>
      <c r="Q445" s="36">
        <f t="shared" si="171"/>
        <v>1669.04</v>
      </c>
      <c r="R445" s="36">
        <f t="shared" si="169"/>
        <v>206.4</v>
      </c>
      <c r="S445" s="38">
        <f>U445/8*8</f>
        <v>6163.2</v>
      </c>
      <c r="T445" s="38"/>
      <c r="U445" s="38">
        <f t="shared" si="172"/>
        <v>6163.2</v>
      </c>
      <c r="V445" s="49"/>
      <c r="W445" s="49"/>
      <c r="X445" s="38"/>
      <c r="Y445" s="60" t="s">
        <v>102</v>
      </c>
    </row>
    <row r="446" s="1" customFormat="1" spans="1:25">
      <c r="A446" s="19">
        <v>443</v>
      </c>
      <c r="B446" s="20" t="s">
        <v>872</v>
      </c>
      <c r="C446" s="24" t="s">
        <v>894</v>
      </c>
      <c r="D446" s="24" t="s">
        <v>30</v>
      </c>
      <c r="E446" s="24">
        <v>59</v>
      </c>
      <c r="F446" s="22" t="s">
        <v>895</v>
      </c>
      <c r="G446" s="23" t="s">
        <v>896</v>
      </c>
      <c r="H446" s="23">
        <v>1120</v>
      </c>
      <c r="I446" s="23">
        <v>3</v>
      </c>
      <c r="J446" s="23">
        <v>2</v>
      </c>
      <c r="K446" s="23">
        <v>210</v>
      </c>
      <c r="L446" s="39">
        <f>H446*3</f>
        <v>3360</v>
      </c>
      <c r="M446" s="35">
        <v>2</v>
      </c>
      <c r="N446" s="35">
        <v>210</v>
      </c>
      <c r="O446" s="23">
        <f>H446*2</f>
        <v>2240</v>
      </c>
      <c r="P446" s="38">
        <f t="shared" si="170"/>
        <v>4287.76</v>
      </c>
      <c r="Q446" s="36">
        <f t="shared" si="171"/>
        <v>1669.04</v>
      </c>
      <c r="R446" s="36">
        <f t="shared" ref="R446:R455" si="173">25.8*8</f>
        <v>206.4</v>
      </c>
      <c r="S446" s="38">
        <f>U446/8*7</f>
        <v>5392.8</v>
      </c>
      <c r="T446" s="38">
        <f>U446/8</f>
        <v>770.4</v>
      </c>
      <c r="U446" s="38">
        <f t="shared" si="172"/>
        <v>6163.2</v>
      </c>
      <c r="V446" s="49"/>
      <c r="W446" s="49"/>
      <c r="X446" s="38"/>
      <c r="Y446" s="60" t="s">
        <v>102</v>
      </c>
    </row>
    <row r="447" s="1" customFormat="1" spans="1:25">
      <c r="A447" s="19">
        <v>444</v>
      </c>
      <c r="B447" s="20" t="s">
        <v>872</v>
      </c>
      <c r="C447" s="24" t="s">
        <v>897</v>
      </c>
      <c r="D447" s="24" t="s">
        <v>30</v>
      </c>
      <c r="E447" s="24">
        <v>51</v>
      </c>
      <c r="F447" s="22" t="s">
        <v>654</v>
      </c>
      <c r="G447" s="23" t="s">
        <v>898</v>
      </c>
      <c r="H447" s="23">
        <v>1120</v>
      </c>
      <c r="I447" s="23">
        <v>3</v>
      </c>
      <c r="J447" s="23">
        <v>2</v>
      </c>
      <c r="K447" s="23">
        <v>210</v>
      </c>
      <c r="L447" s="39">
        <f>H447*3</f>
        <v>3360</v>
      </c>
      <c r="M447" s="35">
        <v>2</v>
      </c>
      <c r="N447" s="35">
        <v>210</v>
      </c>
      <c r="O447" s="23">
        <f>H447*2</f>
        <v>2240</v>
      </c>
      <c r="P447" s="38">
        <f t="shared" si="170"/>
        <v>4287.76</v>
      </c>
      <c r="Q447" s="36">
        <f t="shared" si="171"/>
        <v>1669.04</v>
      </c>
      <c r="R447" s="36">
        <f t="shared" si="173"/>
        <v>206.4</v>
      </c>
      <c r="S447" s="38">
        <f>U447/8*7</f>
        <v>5392.8</v>
      </c>
      <c r="T447" s="38">
        <f>U447/8</f>
        <v>770.4</v>
      </c>
      <c r="U447" s="38">
        <f t="shared" si="172"/>
        <v>6163.2</v>
      </c>
      <c r="V447" s="49"/>
      <c r="W447" s="49"/>
      <c r="X447" s="38"/>
      <c r="Y447" s="60" t="s">
        <v>102</v>
      </c>
    </row>
    <row r="448" s="1" customFormat="1" spans="1:25">
      <c r="A448" s="19">
        <v>445</v>
      </c>
      <c r="B448" s="20" t="s">
        <v>872</v>
      </c>
      <c r="C448" s="24" t="s">
        <v>899</v>
      </c>
      <c r="D448" s="24" t="s">
        <v>35</v>
      </c>
      <c r="E448" s="24">
        <v>50</v>
      </c>
      <c r="F448" s="22" t="s">
        <v>497</v>
      </c>
      <c r="G448" s="23" t="s">
        <v>900</v>
      </c>
      <c r="H448" s="23">
        <v>1120</v>
      </c>
      <c r="I448" s="23">
        <v>1</v>
      </c>
      <c r="J448" s="23">
        <v>0</v>
      </c>
      <c r="K448" s="23">
        <v>0</v>
      </c>
      <c r="L448" s="39">
        <v>1120</v>
      </c>
      <c r="M448" s="35">
        <v>0</v>
      </c>
      <c r="N448" s="35">
        <v>0</v>
      </c>
      <c r="O448" s="23">
        <v>0</v>
      </c>
      <c r="P448" s="38">
        <f>535.97*4</f>
        <v>2143.88</v>
      </c>
      <c r="Q448" s="36">
        <f>208.63*4</f>
        <v>834.52</v>
      </c>
      <c r="R448" s="36">
        <f>25.8*4</f>
        <v>103.2</v>
      </c>
      <c r="S448" s="38">
        <v>0</v>
      </c>
      <c r="T448" s="38">
        <f>U448</f>
        <v>3081.6</v>
      </c>
      <c r="U448" s="38">
        <f t="shared" si="172"/>
        <v>3081.6</v>
      </c>
      <c r="V448" s="48"/>
      <c r="W448" s="48"/>
      <c r="X448" s="38"/>
      <c r="Y448" s="60" t="s">
        <v>297</v>
      </c>
    </row>
    <row r="449" s="1" customFormat="1" spans="1:25">
      <c r="A449" s="19">
        <v>446</v>
      </c>
      <c r="B449" s="20" t="s">
        <v>901</v>
      </c>
      <c r="C449" s="24" t="s">
        <v>902</v>
      </c>
      <c r="D449" s="24" t="s">
        <v>35</v>
      </c>
      <c r="E449" s="24">
        <v>48</v>
      </c>
      <c r="F449" s="26" t="s">
        <v>903</v>
      </c>
      <c r="G449" s="23" t="s">
        <v>904</v>
      </c>
      <c r="H449" s="23">
        <v>1120</v>
      </c>
      <c r="I449" s="23">
        <v>3</v>
      </c>
      <c r="J449" s="23">
        <v>2</v>
      </c>
      <c r="K449" s="23">
        <v>210</v>
      </c>
      <c r="L449" s="39">
        <f>H449*3</f>
        <v>3360</v>
      </c>
      <c r="M449" s="35">
        <v>2</v>
      </c>
      <c r="N449" s="35">
        <v>210</v>
      </c>
      <c r="O449" s="23">
        <f>H449*2</f>
        <v>2240</v>
      </c>
      <c r="P449" s="38">
        <f>535.97*8</f>
        <v>4287.76</v>
      </c>
      <c r="Q449" s="36">
        <f>208.63*8</f>
        <v>1669.04</v>
      </c>
      <c r="R449" s="36">
        <f>25.8*8</f>
        <v>206.4</v>
      </c>
      <c r="S449" s="38">
        <f>U449/8*7</f>
        <v>5392.8</v>
      </c>
      <c r="T449" s="38">
        <f>U449/8</f>
        <v>770.4</v>
      </c>
      <c r="U449" s="38">
        <f t="shared" si="172"/>
        <v>6163.2</v>
      </c>
      <c r="V449" s="47">
        <f>SUM(S449:S452)</f>
        <v>16948.8</v>
      </c>
      <c r="W449" s="47">
        <f>SUM(T449:T452)</f>
        <v>7704</v>
      </c>
      <c r="X449" s="38">
        <f>SUM(U449:U452)</f>
        <v>24652.8</v>
      </c>
      <c r="Y449" s="60"/>
    </row>
    <row r="450" s="1" customFormat="1" spans="1:25">
      <c r="A450" s="19">
        <v>447</v>
      </c>
      <c r="B450" s="20" t="s">
        <v>904</v>
      </c>
      <c r="C450" s="24" t="s">
        <v>905</v>
      </c>
      <c r="D450" s="24" t="s">
        <v>30</v>
      </c>
      <c r="E450" s="24">
        <v>54</v>
      </c>
      <c r="F450" s="26" t="s">
        <v>906</v>
      </c>
      <c r="G450" s="23" t="s">
        <v>904</v>
      </c>
      <c r="H450" s="23">
        <v>1120</v>
      </c>
      <c r="I450" s="23">
        <v>3</v>
      </c>
      <c r="J450" s="23">
        <v>2</v>
      </c>
      <c r="K450" s="23">
        <v>210</v>
      </c>
      <c r="L450" s="39">
        <f>H450*3</f>
        <v>3360</v>
      </c>
      <c r="M450" s="35">
        <v>2</v>
      </c>
      <c r="N450" s="35">
        <v>210</v>
      </c>
      <c r="O450" s="23">
        <f>H450*2</f>
        <v>2240</v>
      </c>
      <c r="P450" s="38">
        <f>535.97*8</f>
        <v>4287.76</v>
      </c>
      <c r="Q450" s="36">
        <f t="shared" ref="Q448:Q457" si="174">208.63*8</f>
        <v>1669.04</v>
      </c>
      <c r="R450" s="36">
        <f t="shared" si="173"/>
        <v>206.4</v>
      </c>
      <c r="S450" s="38">
        <f>U450/8*7</f>
        <v>5392.8</v>
      </c>
      <c r="T450" s="38">
        <f>U450/8</f>
        <v>770.4</v>
      </c>
      <c r="U450" s="38">
        <f t="shared" si="172"/>
        <v>6163.2</v>
      </c>
      <c r="V450" s="49"/>
      <c r="W450" s="49"/>
      <c r="X450" s="38"/>
      <c r="Y450" s="60"/>
    </row>
    <row r="451" s="1" customFormat="1" spans="1:25">
      <c r="A451" s="19">
        <v>448</v>
      </c>
      <c r="B451" s="20" t="s">
        <v>904</v>
      </c>
      <c r="C451" s="24" t="s">
        <v>907</v>
      </c>
      <c r="D451" s="24" t="s">
        <v>35</v>
      </c>
      <c r="E451" s="24">
        <v>49</v>
      </c>
      <c r="F451" s="26" t="s">
        <v>135</v>
      </c>
      <c r="G451" s="23" t="s">
        <v>904</v>
      </c>
      <c r="H451" s="23">
        <v>1120</v>
      </c>
      <c r="I451" s="23">
        <v>5</v>
      </c>
      <c r="J451" s="23">
        <v>4</v>
      </c>
      <c r="K451" s="23">
        <v>420</v>
      </c>
      <c r="L451" s="36">
        <f>H451*5</f>
        <v>5600</v>
      </c>
      <c r="M451" s="35">
        <v>0</v>
      </c>
      <c r="N451" s="35">
        <v>0</v>
      </c>
      <c r="O451" s="36">
        <v>0</v>
      </c>
      <c r="P451" s="38">
        <f>535.97*8</f>
        <v>4287.76</v>
      </c>
      <c r="Q451" s="36">
        <f t="shared" si="174"/>
        <v>1669.04</v>
      </c>
      <c r="R451" s="36">
        <f t="shared" si="173"/>
        <v>206.4</v>
      </c>
      <c r="S451" s="38">
        <f>U451/8*4</f>
        <v>3081.6</v>
      </c>
      <c r="T451" s="38">
        <f>U451/8*4</f>
        <v>3081.6</v>
      </c>
      <c r="U451" s="38">
        <f t="shared" si="172"/>
        <v>6163.2</v>
      </c>
      <c r="V451" s="49"/>
      <c r="W451" s="49"/>
      <c r="X451" s="38"/>
      <c r="Y451" s="60"/>
    </row>
    <row r="452" s="1" customFormat="1" spans="1:25">
      <c r="A452" s="19">
        <v>449</v>
      </c>
      <c r="B452" s="20" t="s">
        <v>904</v>
      </c>
      <c r="C452" s="24" t="s">
        <v>908</v>
      </c>
      <c r="D452" s="24" t="s">
        <v>35</v>
      </c>
      <c r="E452" s="24">
        <v>46</v>
      </c>
      <c r="F452" s="26" t="s">
        <v>864</v>
      </c>
      <c r="G452" s="23" t="s">
        <v>904</v>
      </c>
      <c r="H452" s="23">
        <v>1120</v>
      </c>
      <c r="I452" s="23">
        <v>5</v>
      </c>
      <c r="J452" s="23">
        <v>4</v>
      </c>
      <c r="K452" s="23">
        <v>420</v>
      </c>
      <c r="L452" s="36">
        <f>H452*5</f>
        <v>5600</v>
      </c>
      <c r="M452" s="35">
        <v>0</v>
      </c>
      <c r="N452" s="35">
        <v>0</v>
      </c>
      <c r="O452" s="36">
        <v>0</v>
      </c>
      <c r="P452" s="38">
        <f>535.97*8</f>
        <v>4287.76</v>
      </c>
      <c r="Q452" s="36">
        <f t="shared" si="174"/>
        <v>1669.04</v>
      </c>
      <c r="R452" s="36">
        <f t="shared" si="173"/>
        <v>206.4</v>
      </c>
      <c r="S452" s="38">
        <f>U452/8*4</f>
        <v>3081.6</v>
      </c>
      <c r="T452" s="38">
        <f>U452/8*4</f>
        <v>3081.6</v>
      </c>
      <c r="U452" s="38">
        <f t="shared" si="172"/>
        <v>6163.2</v>
      </c>
      <c r="V452" s="48"/>
      <c r="W452" s="48"/>
      <c r="X452" s="38"/>
      <c r="Y452" s="60"/>
    </row>
    <row r="453" s="1" customFormat="1" spans="1:25">
      <c r="A453" s="19">
        <v>450</v>
      </c>
      <c r="B453" s="20" t="s">
        <v>909</v>
      </c>
      <c r="C453" s="24" t="s">
        <v>910</v>
      </c>
      <c r="D453" s="24" t="s">
        <v>35</v>
      </c>
      <c r="E453" s="24">
        <v>38</v>
      </c>
      <c r="F453" s="26" t="s">
        <v>39</v>
      </c>
      <c r="G453" s="23" t="s">
        <v>911</v>
      </c>
      <c r="H453" s="23">
        <v>1120</v>
      </c>
      <c r="I453" s="23">
        <v>2</v>
      </c>
      <c r="J453" s="23">
        <v>1</v>
      </c>
      <c r="K453" s="23">
        <v>105</v>
      </c>
      <c r="L453" s="36">
        <f>H453*2</f>
        <v>2240</v>
      </c>
      <c r="M453" s="35">
        <v>3</v>
      </c>
      <c r="N453" s="35">
        <v>315</v>
      </c>
      <c r="O453" s="36">
        <f>H453*3</f>
        <v>3360</v>
      </c>
      <c r="P453" s="38">
        <f>581.12*8</f>
        <v>4648.96</v>
      </c>
      <c r="Q453" s="36">
        <f t="shared" si="174"/>
        <v>1669.04</v>
      </c>
      <c r="R453" s="36">
        <f t="shared" si="173"/>
        <v>206.4</v>
      </c>
      <c r="S453" s="38">
        <f t="shared" ref="S453:S458" si="175">U453/8*8</f>
        <v>6524.4</v>
      </c>
      <c r="T453" s="38"/>
      <c r="U453" s="38">
        <f t="shared" si="172"/>
        <v>6524.4</v>
      </c>
      <c r="V453" s="47">
        <f>SUM(S453:S457)</f>
        <v>32622</v>
      </c>
      <c r="W453" s="47">
        <f>SUM(T453:T457)</f>
        <v>0</v>
      </c>
      <c r="X453" s="38">
        <f>SUM(U453:U457)</f>
        <v>32622</v>
      </c>
      <c r="Y453" s="60"/>
    </row>
    <row r="454" s="1" customFormat="1" spans="1:25">
      <c r="A454" s="19">
        <v>451</v>
      </c>
      <c r="B454" s="20" t="s">
        <v>909</v>
      </c>
      <c r="C454" s="24" t="s">
        <v>912</v>
      </c>
      <c r="D454" s="24" t="s">
        <v>35</v>
      </c>
      <c r="E454" s="24">
        <v>33</v>
      </c>
      <c r="F454" s="26" t="s">
        <v>913</v>
      </c>
      <c r="G454" s="23" t="s">
        <v>911</v>
      </c>
      <c r="H454" s="23">
        <v>1120</v>
      </c>
      <c r="I454" s="23">
        <v>2</v>
      </c>
      <c r="J454" s="23">
        <v>1</v>
      </c>
      <c r="K454" s="23">
        <v>105</v>
      </c>
      <c r="L454" s="36">
        <f>H454*2</f>
        <v>2240</v>
      </c>
      <c r="M454" s="35">
        <v>3</v>
      </c>
      <c r="N454" s="35">
        <v>315</v>
      </c>
      <c r="O454" s="36">
        <f>H454*3</f>
        <v>3360</v>
      </c>
      <c r="P454" s="38">
        <f>581.12*8</f>
        <v>4648.96</v>
      </c>
      <c r="Q454" s="36">
        <f t="shared" si="174"/>
        <v>1669.04</v>
      </c>
      <c r="R454" s="36">
        <f t="shared" si="173"/>
        <v>206.4</v>
      </c>
      <c r="S454" s="38">
        <f t="shared" si="175"/>
        <v>6524.4</v>
      </c>
      <c r="T454" s="38"/>
      <c r="U454" s="38">
        <f t="shared" si="172"/>
        <v>6524.4</v>
      </c>
      <c r="V454" s="49"/>
      <c r="W454" s="49"/>
      <c r="X454" s="38"/>
      <c r="Y454" s="60"/>
    </row>
    <row r="455" s="1" customFormat="1" spans="1:25">
      <c r="A455" s="19">
        <v>452</v>
      </c>
      <c r="B455" s="20" t="s">
        <v>909</v>
      </c>
      <c r="C455" s="24" t="s">
        <v>914</v>
      </c>
      <c r="D455" s="24" t="s">
        <v>35</v>
      </c>
      <c r="E455" s="24">
        <v>49</v>
      </c>
      <c r="F455" s="26" t="s">
        <v>119</v>
      </c>
      <c r="G455" s="23" t="s">
        <v>911</v>
      </c>
      <c r="H455" s="23">
        <v>1120</v>
      </c>
      <c r="I455" s="23">
        <v>2</v>
      </c>
      <c r="J455" s="23">
        <v>1</v>
      </c>
      <c r="K455" s="23">
        <v>105</v>
      </c>
      <c r="L455" s="36">
        <f>H455*2</f>
        <v>2240</v>
      </c>
      <c r="M455" s="35">
        <v>3</v>
      </c>
      <c r="N455" s="35">
        <v>315</v>
      </c>
      <c r="O455" s="36">
        <f>H455*3</f>
        <v>3360</v>
      </c>
      <c r="P455" s="38">
        <f>581.12*8</f>
        <v>4648.96</v>
      </c>
      <c r="Q455" s="36">
        <f t="shared" si="174"/>
        <v>1669.04</v>
      </c>
      <c r="R455" s="36">
        <f t="shared" si="173"/>
        <v>206.4</v>
      </c>
      <c r="S455" s="38">
        <f t="shared" si="175"/>
        <v>6524.4</v>
      </c>
      <c r="T455" s="38"/>
      <c r="U455" s="38">
        <f t="shared" si="172"/>
        <v>6524.4</v>
      </c>
      <c r="V455" s="49"/>
      <c r="W455" s="49"/>
      <c r="X455" s="38"/>
      <c r="Y455" s="60"/>
    </row>
    <row r="456" s="1" customFormat="1" spans="1:25">
      <c r="A456" s="19">
        <v>453</v>
      </c>
      <c r="B456" s="20" t="s">
        <v>909</v>
      </c>
      <c r="C456" s="24" t="s">
        <v>915</v>
      </c>
      <c r="D456" s="24" t="s">
        <v>35</v>
      </c>
      <c r="E456" s="24">
        <v>41</v>
      </c>
      <c r="F456" s="26" t="s">
        <v>916</v>
      </c>
      <c r="G456" s="23" t="s">
        <v>911</v>
      </c>
      <c r="H456" s="23">
        <v>1120</v>
      </c>
      <c r="I456" s="23">
        <v>2</v>
      </c>
      <c r="J456" s="23">
        <v>1</v>
      </c>
      <c r="K456" s="23">
        <v>105</v>
      </c>
      <c r="L456" s="36">
        <f>H456*2</f>
        <v>2240</v>
      </c>
      <c r="M456" s="35">
        <v>3</v>
      </c>
      <c r="N456" s="35">
        <v>315</v>
      </c>
      <c r="O456" s="36">
        <f>H456*3</f>
        <v>3360</v>
      </c>
      <c r="P456" s="38">
        <f>581.12*8</f>
        <v>4648.96</v>
      </c>
      <c r="Q456" s="36">
        <f t="shared" si="174"/>
        <v>1669.04</v>
      </c>
      <c r="R456" s="36">
        <f t="shared" ref="R456:R465" si="176">25.8*8</f>
        <v>206.4</v>
      </c>
      <c r="S456" s="38">
        <f t="shared" si="175"/>
        <v>6524.4</v>
      </c>
      <c r="T456" s="38"/>
      <c r="U456" s="38">
        <f t="shared" si="172"/>
        <v>6524.4</v>
      </c>
      <c r="V456" s="49"/>
      <c r="W456" s="49"/>
      <c r="X456" s="38"/>
      <c r="Y456" s="60"/>
    </row>
    <row r="457" s="1" customFormat="1" spans="1:25">
      <c r="A457" s="19">
        <v>454</v>
      </c>
      <c r="B457" s="20" t="s">
        <v>917</v>
      </c>
      <c r="C457" s="20" t="s">
        <v>918</v>
      </c>
      <c r="D457" s="20" t="s">
        <v>35</v>
      </c>
      <c r="E457" s="20">
        <v>43</v>
      </c>
      <c r="F457" s="20" t="s">
        <v>919</v>
      </c>
      <c r="G457" s="23" t="s">
        <v>911</v>
      </c>
      <c r="H457" s="23">
        <v>1120</v>
      </c>
      <c r="I457" s="23">
        <v>2</v>
      </c>
      <c r="J457" s="23">
        <v>1</v>
      </c>
      <c r="K457" s="23">
        <v>105</v>
      </c>
      <c r="L457" s="36">
        <f>H457*2</f>
        <v>2240</v>
      </c>
      <c r="M457" s="35">
        <v>3</v>
      </c>
      <c r="N457" s="35">
        <v>315</v>
      </c>
      <c r="O457" s="36">
        <f>H457*3</f>
        <v>3360</v>
      </c>
      <c r="P457" s="38">
        <f>581.12*8</f>
        <v>4648.96</v>
      </c>
      <c r="Q457" s="36">
        <f t="shared" si="174"/>
        <v>1669.04</v>
      </c>
      <c r="R457" s="36">
        <f t="shared" si="176"/>
        <v>206.4</v>
      </c>
      <c r="S457" s="38">
        <f t="shared" si="175"/>
        <v>6524.4</v>
      </c>
      <c r="T457" s="38"/>
      <c r="U457" s="38">
        <f t="shared" si="172"/>
        <v>6524.4</v>
      </c>
      <c r="V457" s="48"/>
      <c r="W457" s="48"/>
      <c r="X457" s="38"/>
      <c r="Y457" s="60"/>
    </row>
    <row r="458" s="1" customFormat="1" spans="1:25">
      <c r="A458" s="19">
        <v>455</v>
      </c>
      <c r="B458" s="20" t="s">
        <v>920</v>
      </c>
      <c r="C458" s="24" t="s">
        <v>921</v>
      </c>
      <c r="D458" s="24" t="s">
        <v>35</v>
      </c>
      <c r="E458" s="24">
        <v>35</v>
      </c>
      <c r="F458" s="26" t="s">
        <v>922</v>
      </c>
      <c r="G458" s="23" t="s">
        <v>920</v>
      </c>
      <c r="H458" s="23">
        <v>480</v>
      </c>
      <c r="I458" s="23">
        <v>2</v>
      </c>
      <c r="J458" s="23">
        <v>1</v>
      </c>
      <c r="K458" s="23">
        <v>45</v>
      </c>
      <c r="L458" s="36">
        <f>H458*3</f>
        <v>1440</v>
      </c>
      <c r="M458" s="35">
        <v>3</v>
      </c>
      <c r="N458" s="35">
        <v>135</v>
      </c>
      <c r="O458" s="36">
        <f>H458*2</f>
        <v>960</v>
      </c>
      <c r="P458" s="38"/>
      <c r="Q458" s="36"/>
      <c r="R458" s="36"/>
      <c r="S458" s="38"/>
      <c r="T458" s="38"/>
      <c r="U458" s="38"/>
      <c r="V458" s="38"/>
      <c r="W458" s="38"/>
      <c r="X458" s="38"/>
      <c r="Y458" s="59" t="s">
        <v>32</v>
      </c>
    </row>
    <row r="459" s="1" customFormat="1" ht="13" customHeight="1" spans="1:25">
      <c r="A459" s="19">
        <v>456</v>
      </c>
      <c r="B459" s="20" t="s">
        <v>923</v>
      </c>
      <c r="C459" s="24" t="s">
        <v>924</v>
      </c>
      <c r="D459" s="24" t="s">
        <v>30</v>
      </c>
      <c r="E459" s="24">
        <v>54</v>
      </c>
      <c r="F459" s="26" t="s">
        <v>238</v>
      </c>
      <c r="G459" s="23" t="s">
        <v>925</v>
      </c>
      <c r="H459" s="23">
        <v>480</v>
      </c>
      <c r="I459" s="23">
        <v>5</v>
      </c>
      <c r="J459" s="23">
        <v>4</v>
      </c>
      <c r="K459" s="23">
        <v>480</v>
      </c>
      <c r="L459" s="39">
        <f>H459*5</f>
        <v>2400</v>
      </c>
      <c r="M459" s="35">
        <v>0</v>
      </c>
      <c r="N459" s="35">
        <v>0</v>
      </c>
      <c r="O459" s="36">
        <v>0</v>
      </c>
      <c r="P459" s="38">
        <f>581.12*8</f>
        <v>4648.96</v>
      </c>
      <c r="Q459" s="36">
        <f t="shared" ref="Q458:Q467" si="177">208.63*8</f>
        <v>1669.04</v>
      </c>
      <c r="R459" s="36">
        <f t="shared" si="176"/>
        <v>206.4</v>
      </c>
      <c r="S459" s="38">
        <v>0</v>
      </c>
      <c r="T459" s="38">
        <f>U459</f>
        <v>6524.4</v>
      </c>
      <c r="U459" s="38">
        <f t="shared" ref="U459:U464" si="178">SUM(P459:R459)</f>
        <v>6524.4</v>
      </c>
      <c r="V459" s="38">
        <f>S459</f>
        <v>0</v>
      </c>
      <c r="W459" s="38">
        <f>T459</f>
        <v>6524.4</v>
      </c>
      <c r="X459" s="38">
        <f>U459</f>
        <v>6524.4</v>
      </c>
      <c r="Y459" s="60"/>
    </row>
    <row r="460" s="1" customFormat="1" ht="12" customHeight="1" spans="1:25">
      <c r="A460" s="19">
        <v>457</v>
      </c>
      <c r="B460" s="20" t="s">
        <v>926</v>
      </c>
      <c r="C460" s="24" t="s">
        <v>927</v>
      </c>
      <c r="D460" s="24" t="s">
        <v>35</v>
      </c>
      <c r="E460" s="24">
        <v>49</v>
      </c>
      <c r="F460" s="22" t="s">
        <v>349</v>
      </c>
      <c r="G460" s="23" t="s">
        <v>928</v>
      </c>
      <c r="H460" s="23">
        <v>1120</v>
      </c>
      <c r="I460" s="23">
        <v>2</v>
      </c>
      <c r="J460" s="23">
        <v>1</v>
      </c>
      <c r="K460" s="23">
        <v>105</v>
      </c>
      <c r="L460" s="36">
        <f>H460*2</f>
        <v>2240</v>
      </c>
      <c r="M460" s="35">
        <v>3</v>
      </c>
      <c r="N460" s="35">
        <v>315</v>
      </c>
      <c r="O460" s="36">
        <f>H460*3</f>
        <v>3360</v>
      </c>
      <c r="P460" s="38">
        <f>581.12*8</f>
        <v>4648.96</v>
      </c>
      <c r="Q460" s="36">
        <f t="shared" si="177"/>
        <v>1669.04</v>
      </c>
      <c r="R460" s="36">
        <f t="shared" si="176"/>
        <v>206.4</v>
      </c>
      <c r="S460" s="38">
        <f>U460/8*8</f>
        <v>6524.4</v>
      </c>
      <c r="T460" s="38"/>
      <c r="U460" s="38">
        <f t="shared" si="178"/>
        <v>6524.4</v>
      </c>
      <c r="V460" s="47">
        <f>SUM(S460:S463)</f>
        <v>26097.6</v>
      </c>
      <c r="W460" s="47">
        <v>0</v>
      </c>
      <c r="X460" s="38">
        <f>SUM(U460:U463)</f>
        <v>26097.6</v>
      </c>
      <c r="Y460" s="60"/>
    </row>
    <row r="461" s="1" customFormat="1" customHeight="1" spans="1:25">
      <c r="A461" s="19">
        <v>458</v>
      </c>
      <c r="B461" s="20" t="s">
        <v>926</v>
      </c>
      <c r="C461" s="24" t="s">
        <v>929</v>
      </c>
      <c r="D461" s="24" t="s">
        <v>30</v>
      </c>
      <c r="E461" s="24">
        <v>46</v>
      </c>
      <c r="F461" s="22" t="s">
        <v>930</v>
      </c>
      <c r="G461" s="23" t="s">
        <v>928</v>
      </c>
      <c r="H461" s="23">
        <v>1120</v>
      </c>
      <c r="I461" s="23">
        <v>2</v>
      </c>
      <c r="J461" s="23">
        <v>1</v>
      </c>
      <c r="K461" s="23">
        <v>105</v>
      </c>
      <c r="L461" s="36">
        <f>H461*2</f>
        <v>2240</v>
      </c>
      <c r="M461" s="35">
        <v>3</v>
      </c>
      <c r="N461" s="35">
        <v>315</v>
      </c>
      <c r="O461" s="36">
        <f>H461*3</f>
        <v>3360</v>
      </c>
      <c r="P461" s="38">
        <f>581.12*8</f>
        <v>4648.96</v>
      </c>
      <c r="Q461" s="36">
        <f t="shared" si="177"/>
        <v>1669.04</v>
      </c>
      <c r="R461" s="36">
        <f t="shared" si="176"/>
        <v>206.4</v>
      </c>
      <c r="S461" s="38">
        <f>U461/8*8</f>
        <v>6524.4</v>
      </c>
      <c r="T461" s="38"/>
      <c r="U461" s="38">
        <f t="shared" si="178"/>
        <v>6524.4</v>
      </c>
      <c r="V461" s="49"/>
      <c r="W461" s="49"/>
      <c r="X461" s="38"/>
      <c r="Y461" s="60"/>
    </row>
    <row r="462" s="1" customFormat="1" customHeight="1" spans="1:25">
      <c r="A462" s="19">
        <v>459</v>
      </c>
      <c r="B462" s="20" t="s">
        <v>926</v>
      </c>
      <c r="C462" s="24" t="s">
        <v>931</v>
      </c>
      <c r="D462" s="24" t="s">
        <v>35</v>
      </c>
      <c r="E462" s="24">
        <v>49</v>
      </c>
      <c r="F462" s="22" t="s">
        <v>932</v>
      </c>
      <c r="G462" s="23" t="s">
        <v>928</v>
      </c>
      <c r="H462" s="23">
        <v>1120</v>
      </c>
      <c r="I462" s="23">
        <v>2</v>
      </c>
      <c r="J462" s="23">
        <v>1</v>
      </c>
      <c r="K462" s="23">
        <v>105</v>
      </c>
      <c r="L462" s="36">
        <f>H462*2</f>
        <v>2240</v>
      </c>
      <c r="M462" s="35">
        <v>3</v>
      </c>
      <c r="N462" s="35">
        <v>315</v>
      </c>
      <c r="O462" s="36">
        <f>H462*3</f>
        <v>3360</v>
      </c>
      <c r="P462" s="38">
        <f>581.12*8</f>
        <v>4648.96</v>
      </c>
      <c r="Q462" s="36">
        <f t="shared" si="177"/>
        <v>1669.04</v>
      </c>
      <c r="R462" s="36">
        <f t="shared" si="176"/>
        <v>206.4</v>
      </c>
      <c r="S462" s="38">
        <f>U462/8*8</f>
        <v>6524.4</v>
      </c>
      <c r="T462" s="38"/>
      <c r="U462" s="38">
        <f t="shared" si="178"/>
        <v>6524.4</v>
      </c>
      <c r="V462" s="49"/>
      <c r="W462" s="49"/>
      <c r="X462" s="38"/>
      <c r="Y462" s="60"/>
    </row>
    <row r="463" s="1" customFormat="1" customHeight="1" spans="1:25">
      <c r="A463" s="19">
        <v>460</v>
      </c>
      <c r="B463" s="20" t="s">
        <v>926</v>
      </c>
      <c r="C463" s="24" t="s">
        <v>933</v>
      </c>
      <c r="D463" s="24" t="s">
        <v>35</v>
      </c>
      <c r="E463" s="24">
        <v>35</v>
      </c>
      <c r="F463" s="22" t="s">
        <v>549</v>
      </c>
      <c r="G463" s="23" t="s">
        <v>928</v>
      </c>
      <c r="H463" s="23">
        <v>1120</v>
      </c>
      <c r="I463" s="23">
        <v>2</v>
      </c>
      <c r="J463" s="23">
        <v>1</v>
      </c>
      <c r="K463" s="23">
        <v>105</v>
      </c>
      <c r="L463" s="36">
        <f>H463*2</f>
        <v>2240</v>
      </c>
      <c r="M463" s="35">
        <v>3</v>
      </c>
      <c r="N463" s="35">
        <v>315</v>
      </c>
      <c r="O463" s="36">
        <f>H463*3</f>
        <v>3360</v>
      </c>
      <c r="P463" s="38">
        <f>581.12*8</f>
        <v>4648.96</v>
      </c>
      <c r="Q463" s="36">
        <f t="shared" si="177"/>
        <v>1669.04</v>
      </c>
      <c r="R463" s="36">
        <f t="shared" si="176"/>
        <v>206.4</v>
      </c>
      <c r="S463" s="38">
        <f>U463/8*8</f>
        <v>6524.4</v>
      </c>
      <c r="T463" s="38"/>
      <c r="U463" s="38">
        <f t="shared" si="178"/>
        <v>6524.4</v>
      </c>
      <c r="V463" s="48"/>
      <c r="W463" s="48"/>
      <c r="X463" s="38"/>
      <c r="Y463" s="60"/>
    </row>
    <row r="464" s="1" customFormat="1" spans="1:25">
      <c r="A464" s="19">
        <v>461</v>
      </c>
      <c r="B464" s="20" t="s">
        <v>934</v>
      </c>
      <c r="C464" s="24" t="s">
        <v>935</v>
      </c>
      <c r="D464" s="24" t="s">
        <v>35</v>
      </c>
      <c r="E464" s="24">
        <v>45</v>
      </c>
      <c r="F464" s="22" t="s">
        <v>63</v>
      </c>
      <c r="G464" s="23" t="s">
        <v>934</v>
      </c>
      <c r="H464" s="23">
        <v>1120</v>
      </c>
      <c r="I464" s="23">
        <v>3</v>
      </c>
      <c r="J464" s="23">
        <v>2</v>
      </c>
      <c r="K464" s="23">
        <v>210</v>
      </c>
      <c r="L464" s="39">
        <f t="shared" ref="L464:L495" si="179">H464*3</f>
        <v>3360</v>
      </c>
      <c r="M464" s="35">
        <v>2</v>
      </c>
      <c r="N464" s="35">
        <v>210</v>
      </c>
      <c r="O464" s="23">
        <f t="shared" ref="O464:O495" si="180">H464*2</f>
        <v>2240</v>
      </c>
      <c r="P464" s="38">
        <f>535.97*8</f>
        <v>4287.76</v>
      </c>
      <c r="Q464" s="36">
        <f t="shared" si="177"/>
        <v>1669.04</v>
      </c>
      <c r="R464" s="36">
        <f t="shared" si="176"/>
        <v>206.4</v>
      </c>
      <c r="S464" s="38">
        <f t="shared" ref="S464:S495" si="181">U464/8*7</f>
        <v>5392.8</v>
      </c>
      <c r="T464" s="38">
        <f t="shared" ref="T464:T495" si="182">U464/8</f>
        <v>770.4</v>
      </c>
      <c r="U464" s="38">
        <f t="shared" si="178"/>
        <v>6163.2</v>
      </c>
      <c r="V464" s="47">
        <f>SUM(S464:S500)</f>
        <v>157023.3</v>
      </c>
      <c r="W464" s="47">
        <f>SUM(T464:T500)</f>
        <v>31649.43</v>
      </c>
      <c r="X464" s="38">
        <f>SUM(U464:U500)</f>
        <v>188672.73</v>
      </c>
      <c r="Y464" s="60"/>
    </row>
    <row r="465" s="1" customFormat="1" spans="1:25">
      <c r="A465" s="19">
        <v>462</v>
      </c>
      <c r="B465" s="20" t="s">
        <v>934</v>
      </c>
      <c r="C465" s="24" t="s">
        <v>936</v>
      </c>
      <c r="D465" s="24" t="s">
        <v>30</v>
      </c>
      <c r="E465" s="24">
        <v>29</v>
      </c>
      <c r="F465" s="22" t="s">
        <v>937</v>
      </c>
      <c r="G465" s="23" t="s">
        <v>934</v>
      </c>
      <c r="H465" s="23">
        <v>1120</v>
      </c>
      <c r="I465" s="23">
        <v>3</v>
      </c>
      <c r="J465" s="23">
        <v>2</v>
      </c>
      <c r="K465" s="23">
        <v>210</v>
      </c>
      <c r="L465" s="39">
        <f t="shared" si="179"/>
        <v>3360</v>
      </c>
      <c r="M465" s="35">
        <v>2</v>
      </c>
      <c r="N465" s="35">
        <v>210</v>
      </c>
      <c r="O465" s="23">
        <f t="shared" si="180"/>
        <v>2240</v>
      </c>
      <c r="P465" s="38"/>
      <c r="Q465" s="36"/>
      <c r="R465" s="36"/>
      <c r="S465" s="38"/>
      <c r="T465" s="38"/>
      <c r="U465" s="38"/>
      <c r="V465" s="49"/>
      <c r="W465" s="49"/>
      <c r="X465" s="38"/>
      <c r="Y465" s="59" t="s">
        <v>32</v>
      </c>
    </row>
    <row r="466" s="1" customFormat="1" spans="1:25">
      <c r="A466" s="19">
        <v>463</v>
      </c>
      <c r="B466" s="20" t="s">
        <v>934</v>
      </c>
      <c r="C466" s="24" t="s">
        <v>938</v>
      </c>
      <c r="D466" s="24" t="s">
        <v>35</v>
      </c>
      <c r="E466" s="24">
        <v>33</v>
      </c>
      <c r="F466" s="22" t="s">
        <v>630</v>
      </c>
      <c r="G466" s="23" t="s">
        <v>934</v>
      </c>
      <c r="H466" s="23">
        <v>1120</v>
      </c>
      <c r="I466" s="23">
        <v>3</v>
      </c>
      <c r="J466" s="23">
        <v>2</v>
      </c>
      <c r="K466" s="23">
        <v>210</v>
      </c>
      <c r="L466" s="39">
        <f t="shared" si="179"/>
        <v>3360</v>
      </c>
      <c r="M466" s="35">
        <v>2</v>
      </c>
      <c r="N466" s="35">
        <v>210</v>
      </c>
      <c r="O466" s="23">
        <f t="shared" si="180"/>
        <v>2240</v>
      </c>
      <c r="P466" s="38">
        <f t="shared" ref="P465:P474" si="183">535.97*8</f>
        <v>4287.76</v>
      </c>
      <c r="Q466" s="36">
        <f t="shared" si="177"/>
        <v>1669.04</v>
      </c>
      <c r="R466" s="36">
        <f t="shared" ref="R466:R475" si="184">25.8*8</f>
        <v>206.4</v>
      </c>
      <c r="S466" s="38">
        <f t="shared" si="181"/>
        <v>5392.8</v>
      </c>
      <c r="T466" s="38">
        <f t="shared" si="182"/>
        <v>770.4</v>
      </c>
      <c r="U466" s="38">
        <f>SUM(P466:R466)</f>
        <v>6163.2</v>
      </c>
      <c r="V466" s="49"/>
      <c r="W466" s="49"/>
      <c r="X466" s="38"/>
      <c r="Y466" s="60"/>
    </row>
    <row r="467" s="1" customFormat="1" spans="1:25">
      <c r="A467" s="19">
        <v>464</v>
      </c>
      <c r="B467" s="20" t="s">
        <v>934</v>
      </c>
      <c r="C467" s="24" t="s">
        <v>939</v>
      </c>
      <c r="D467" s="24" t="s">
        <v>35</v>
      </c>
      <c r="E467" s="24">
        <v>48</v>
      </c>
      <c r="F467" s="22" t="s">
        <v>49</v>
      </c>
      <c r="G467" s="23" t="s">
        <v>934</v>
      </c>
      <c r="H467" s="23">
        <v>1120</v>
      </c>
      <c r="I467" s="23">
        <v>3</v>
      </c>
      <c r="J467" s="23">
        <v>2</v>
      </c>
      <c r="K467" s="23">
        <v>210</v>
      </c>
      <c r="L467" s="39">
        <f t="shared" si="179"/>
        <v>3360</v>
      </c>
      <c r="M467" s="35">
        <v>2</v>
      </c>
      <c r="N467" s="35">
        <v>210</v>
      </c>
      <c r="O467" s="23">
        <f t="shared" si="180"/>
        <v>2240</v>
      </c>
      <c r="P467" s="38">
        <f t="shared" si="183"/>
        <v>4287.76</v>
      </c>
      <c r="Q467" s="36">
        <f t="shared" si="177"/>
        <v>1669.04</v>
      </c>
      <c r="R467" s="36">
        <f t="shared" si="184"/>
        <v>206.4</v>
      </c>
      <c r="S467" s="38">
        <f t="shared" si="181"/>
        <v>5392.8</v>
      </c>
      <c r="T467" s="38">
        <f t="shared" si="182"/>
        <v>770.4</v>
      </c>
      <c r="U467" s="38">
        <f>SUM(P467:R467)</f>
        <v>6163.2</v>
      </c>
      <c r="V467" s="49"/>
      <c r="W467" s="49"/>
      <c r="X467" s="38"/>
      <c r="Y467" s="60"/>
    </row>
    <row r="468" s="1" customFormat="1" spans="1:25">
      <c r="A468" s="19">
        <v>465</v>
      </c>
      <c r="B468" s="20" t="s">
        <v>934</v>
      </c>
      <c r="C468" s="24" t="s">
        <v>940</v>
      </c>
      <c r="D468" s="24" t="s">
        <v>35</v>
      </c>
      <c r="E468" s="24">
        <v>35</v>
      </c>
      <c r="F468" s="22" t="s">
        <v>276</v>
      </c>
      <c r="G468" s="23" t="s">
        <v>934</v>
      </c>
      <c r="H468" s="23">
        <v>480</v>
      </c>
      <c r="I468" s="23">
        <v>3</v>
      </c>
      <c r="J468" s="23">
        <v>2</v>
      </c>
      <c r="K468" s="23">
        <v>90</v>
      </c>
      <c r="L468" s="39">
        <f t="shared" si="179"/>
        <v>1440</v>
      </c>
      <c r="M468" s="35">
        <v>2</v>
      </c>
      <c r="N468" s="35">
        <v>90</v>
      </c>
      <c r="O468" s="23">
        <f t="shared" si="180"/>
        <v>960</v>
      </c>
      <c r="P468" s="38">
        <f t="shared" si="183"/>
        <v>4287.76</v>
      </c>
      <c r="Q468" s="36">
        <f t="shared" ref="Q468:Q477" si="185">208.63*8</f>
        <v>1669.04</v>
      </c>
      <c r="R468" s="36">
        <f t="shared" si="184"/>
        <v>206.4</v>
      </c>
      <c r="S468" s="38">
        <f t="shared" si="181"/>
        <v>5392.8</v>
      </c>
      <c r="T468" s="38">
        <f t="shared" si="182"/>
        <v>770.4</v>
      </c>
      <c r="U468" s="38">
        <f>SUM(P468:R468)</f>
        <v>6163.2</v>
      </c>
      <c r="V468" s="49"/>
      <c r="W468" s="49"/>
      <c r="X468" s="38"/>
      <c r="Y468" s="60"/>
    </row>
    <row r="469" s="1" customFormat="1" spans="1:25">
      <c r="A469" s="19">
        <v>466</v>
      </c>
      <c r="B469" s="20" t="s">
        <v>934</v>
      </c>
      <c r="C469" s="24" t="s">
        <v>941</v>
      </c>
      <c r="D469" s="24" t="s">
        <v>35</v>
      </c>
      <c r="E469" s="24">
        <v>49</v>
      </c>
      <c r="F469" s="22" t="s">
        <v>133</v>
      </c>
      <c r="G469" s="23" t="s">
        <v>934</v>
      </c>
      <c r="H469" s="23">
        <v>1120</v>
      </c>
      <c r="I469" s="23">
        <v>3</v>
      </c>
      <c r="J469" s="23">
        <v>2</v>
      </c>
      <c r="K469" s="23">
        <v>210</v>
      </c>
      <c r="L469" s="39">
        <f t="shared" si="179"/>
        <v>3360</v>
      </c>
      <c r="M469" s="35">
        <v>2</v>
      </c>
      <c r="N469" s="35">
        <v>210</v>
      </c>
      <c r="O469" s="23">
        <f t="shared" si="180"/>
        <v>2240</v>
      </c>
      <c r="P469" s="38">
        <f t="shared" si="183"/>
        <v>4287.76</v>
      </c>
      <c r="Q469" s="36">
        <f t="shared" si="185"/>
        <v>1669.04</v>
      </c>
      <c r="R469" s="36">
        <f t="shared" si="184"/>
        <v>206.4</v>
      </c>
      <c r="S469" s="38">
        <f t="shared" si="181"/>
        <v>5392.8</v>
      </c>
      <c r="T469" s="38">
        <f t="shared" si="182"/>
        <v>770.4</v>
      </c>
      <c r="U469" s="38">
        <f>SUM(P469:R469)</f>
        <v>6163.2</v>
      </c>
      <c r="V469" s="49"/>
      <c r="W469" s="49"/>
      <c r="X469" s="38"/>
      <c r="Y469" s="60"/>
    </row>
    <row r="470" s="1" customFormat="1" spans="1:25">
      <c r="A470" s="19">
        <v>467</v>
      </c>
      <c r="B470" s="20" t="s">
        <v>934</v>
      </c>
      <c r="C470" s="24" t="s">
        <v>942</v>
      </c>
      <c r="D470" s="24" t="s">
        <v>35</v>
      </c>
      <c r="E470" s="24">
        <v>40</v>
      </c>
      <c r="F470" s="22" t="s">
        <v>943</v>
      </c>
      <c r="G470" s="23" t="s">
        <v>934</v>
      </c>
      <c r="H470" s="23">
        <v>1120</v>
      </c>
      <c r="I470" s="23">
        <v>3</v>
      </c>
      <c r="J470" s="23">
        <v>2</v>
      </c>
      <c r="K470" s="23">
        <v>210</v>
      </c>
      <c r="L470" s="39">
        <f t="shared" si="179"/>
        <v>3360</v>
      </c>
      <c r="M470" s="35">
        <v>2</v>
      </c>
      <c r="N470" s="35">
        <v>210</v>
      </c>
      <c r="O470" s="23">
        <f t="shared" si="180"/>
        <v>2240</v>
      </c>
      <c r="P470" s="38">
        <f t="shared" si="183"/>
        <v>4287.76</v>
      </c>
      <c r="Q470" s="36">
        <f t="shared" si="185"/>
        <v>1669.04</v>
      </c>
      <c r="R470" s="36">
        <f t="shared" si="184"/>
        <v>206.4</v>
      </c>
      <c r="S470" s="38">
        <f t="shared" si="181"/>
        <v>5392.8</v>
      </c>
      <c r="T470" s="38">
        <f t="shared" si="182"/>
        <v>770.4</v>
      </c>
      <c r="U470" s="38">
        <f>SUM(P470:R470)</f>
        <v>6163.2</v>
      </c>
      <c r="V470" s="49"/>
      <c r="W470" s="49"/>
      <c r="X470" s="38"/>
      <c r="Y470" s="60"/>
    </row>
    <row r="471" s="1" customFormat="1" spans="1:25">
      <c r="A471" s="19">
        <v>468</v>
      </c>
      <c r="B471" s="20" t="s">
        <v>934</v>
      </c>
      <c r="C471" s="24" t="s">
        <v>944</v>
      </c>
      <c r="D471" s="24" t="s">
        <v>30</v>
      </c>
      <c r="E471" s="24">
        <v>59</v>
      </c>
      <c r="F471" s="22" t="s">
        <v>373</v>
      </c>
      <c r="G471" s="23" t="s">
        <v>934</v>
      </c>
      <c r="H471" s="23">
        <v>1120</v>
      </c>
      <c r="I471" s="23">
        <v>3</v>
      </c>
      <c r="J471" s="23">
        <v>2</v>
      </c>
      <c r="K471" s="23">
        <v>210</v>
      </c>
      <c r="L471" s="39">
        <f t="shared" si="179"/>
        <v>3360</v>
      </c>
      <c r="M471" s="35">
        <v>2</v>
      </c>
      <c r="N471" s="35">
        <v>210</v>
      </c>
      <c r="O471" s="23">
        <f t="shared" si="180"/>
        <v>2240</v>
      </c>
      <c r="P471" s="38"/>
      <c r="Q471" s="36"/>
      <c r="R471" s="36"/>
      <c r="S471" s="38"/>
      <c r="T471" s="38"/>
      <c r="U471" s="38"/>
      <c r="V471" s="49"/>
      <c r="W471" s="49"/>
      <c r="X471" s="38"/>
      <c r="Y471" s="59" t="s">
        <v>32</v>
      </c>
    </row>
    <row r="472" s="1" customFormat="1" spans="1:25">
      <c r="A472" s="19">
        <v>469</v>
      </c>
      <c r="B472" s="20" t="s">
        <v>934</v>
      </c>
      <c r="C472" s="24" t="s">
        <v>945</v>
      </c>
      <c r="D472" s="24" t="s">
        <v>35</v>
      </c>
      <c r="E472" s="24">
        <v>48</v>
      </c>
      <c r="F472" s="22" t="s">
        <v>349</v>
      </c>
      <c r="G472" s="23" t="s">
        <v>934</v>
      </c>
      <c r="H472" s="23">
        <v>1120</v>
      </c>
      <c r="I472" s="23">
        <v>3</v>
      </c>
      <c r="J472" s="23">
        <v>2</v>
      </c>
      <c r="K472" s="23">
        <v>210</v>
      </c>
      <c r="L472" s="39">
        <f t="shared" si="179"/>
        <v>3360</v>
      </c>
      <c r="M472" s="35">
        <v>2</v>
      </c>
      <c r="N472" s="35">
        <v>210</v>
      </c>
      <c r="O472" s="23">
        <f t="shared" si="180"/>
        <v>2240</v>
      </c>
      <c r="P472" s="38">
        <f t="shared" si="183"/>
        <v>4287.76</v>
      </c>
      <c r="Q472" s="36">
        <f t="shared" si="185"/>
        <v>1669.04</v>
      </c>
      <c r="R472" s="36">
        <f t="shared" si="184"/>
        <v>206.4</v>
      </c>
      <c r="S472" s="38">
        <f t="shared" si="181"/>
        <v>5392.8</v>
      </c>
      <c r="T472" s="38">
        <f t="shared" si="182"/>
        <v>770.4</v>
      </c>
      <c r="U472" s="38">
        <f>SUM(P472:R472)</f>
        <v>6163.2</v>
      </c>
      <c r="V472" s="49"/>
      <c r="W472" s="49"/>
      <c r="X472" s="38"/>
      <c r="Y472" s="60"/>
    </row>
    <row r="473" s="1" customFormat="1" spans="1:25">
      <c r="A473" s="19">
        <v>470</v>
      </c>
      <c r="B473" s="20" t="s">
        <v>934</v>
      </c>
      <c r="C473" s="24" t="s">
        <v>946</v>
      </c>
      <c r="D473" s="24" t="s">
        <v>35</v>
      </c>
      <c r="E473" s="24">
        <v>50</v>
      </c>
      <c r="F473" s="22" t="s">
        <v>541</v>
      </c>
      <c r="G473" s="23" t="s">
        <v>934</v>
      </c>
      <c r="H473" s="23">
        <v>1120</v>
      </c>
      <c r="I473" s="23">
        <v>3</v>
      </c>
      <c r="J473" s="23">
        <v>2</v>
      </c>
      <c r="K473" s="23">
        <v>210</v>
      </c>
      <c r="L473" s="39">
        <f t="shared" si="179"/>
        <v>3360</v>
      </c>
      <c r="M473" s="35">
        <v>2</v>
      </c>
      <c r="N473" s="35">
        <v>210</v>
      </c>
      <c r="O473" s="23">
        <f t="shared" si="180"/>
        <v>2240</v>
      </c>
      <c r="P473" s="38">
        <f>581.12*8</f>
        <v>4648.96</v>
      </c>
      <c r="Q473" s="36">
        <f t="shared" si="185"/>
        <v>1669.04</v>
      </c>
      <c r="R473" s="36">
        <f t="shared" si="184"/>
        <v>206.4</v>
      </c>
      <c r="S473" s="38">
        <f t="shared" si="181"/>
        <v>5708.85</v>
      </c>
      <c r="T473" s="38">
        <f t="shared" si="182"/>
        <v>815.55</v>
      </c>
      <c r="U473" s="38">
        <f t="shared" ref="U473:U482" si="186">SUM(P473:R473)</f>
        <v>6524.4</v>
      </c>
      <c r="V473" s="49"/>
      <c r="W473" s="49"/>
      <c r="X473" s="38"/>
      <c r="Y473" s="60"/>
    </row>
    <row r="474" s="1" customFormat="1" spans="1:25">
      <c r="A474" s="19">
        <v>471</v>
      </c>
      <c r="B474" s="20" t="s">
        <v>934</v>
      </c>
      <c r="C474" s="24" t="s">
        <v>947</v>
      </c>
      <c r="D474" s="24" t="s">
        <v>35</v>
      </c>
      <c r="E474" s="24">
        <v>47</v>
      </c>
      <c r="F474" s="22" t="s">
        <v>711</v>
      </c>
      <c r="G474" s="23" t="s">
        <v>934</v>
      </c>
      <c r="H474" s="23">
        <v>1120</v>
      </c>
      <c r="I474" s="23">
        <v>3</v>
      </c>
      <c r="J474" s="23">
        <v>2</v>
      </c>
      <c r="K474" s="23">
        <v>210</v>
      </c>
      <c r="L474" s="39">
        <f t="shared" si="179"/>
        <v>3360</v>
      </c>
      <c r="M474" s="35">
        <v>2</v>
      </c>
      <c r="N474" s="35">
        <v>210</v>
      </c>
      <c r="O474" s="23">
        <f t="shared" si="180"/>
        <v>2240</v>
      </c>
      <c r="P474" s="38">
        <f t="shared" si="183"/>
        <v>4287.76</v>
      </c>
      <c r="Q474" s="36">
        <f t="shared" si="185"/>
        <v>1669.04</v>
      </c>
      <c r="R474" s="36">
        <f t="shared" si="184"/>
        <v>206.4</v>
      </c>
      <c r="S474" s="38">
        <f t="shared" si="181"/>
        <v>5392.8</v>
      </c>
      <c r="T474" s="38">
        <f t="shared" si="182"/>
        <v>770.4</v>
      </c>
      <c r="U474" s="38">
        <f t="shared" si="186"/>
        <v>6163.2</v>
      </c>
      <c r="V474" s="49"/>
      <c r="W474" s="49"/>
      <c r="X474" s="38"/>
      <c r="Y474" s="60"/>
    </row>
    <row r="475" s="1" customFormat="1" spans="1:25">
      <c r="A475" s="19">
        <v>472</v>
      </c>
      <c r="B475" s="20" t="s">
        <v>934</v>
      </c>
      <c r="C475" s="24" t="s">
        <v>948</v>
      </c>
      <c r="D475" s="24" t="s">
        <v>35</v>
      </c>
      <c r="E475" s="24">
        <v>49</v>
      </c>
      <c r="F475" s="22" t="s">
        <v>949</v>
      </c>
      <c r="G475" s="23" t="s">
        <v>934</v>
      </c>
      <c r="H475" s="23">
        <v>1120</v>
      </c>
      <c r="I475" s="23">
        <v>3</v>
      </c>
      <c r="J475" s="23">
        <v>2</v>
      </c>
      <c r="K475" s="23">
        <v>210</v>
      </c>
      <c r="L475" s="39">
        <f t="shared" si="179"/>
        <v>3360</v>
      </c>
      <c r="M475" s="35">
        <v>2</v>
      </c>
      <c r="N475" s="35">
        <v>210</v>
      </c>
      <c r="O475" s="23">
        <f t="shared" si="180"/>
        <v>2240</v>
      </c>
      <c r="P475" s="38">
        <f t="shared" ref="P475:P484" si="187">535.97*8</f>
        <v>4287.76</v>
      </c>
      <c r="Q475" s="36">
        <f t="shared" si="185"/>
        <v>1669.04</v>
      </c>
      <c r="R475" s="36">
        <f t="shared" si="184"/>
        <v>206.4</v>
      </c>
      <c r="S475" s="38">
        <f t="shared" si="181"/>
        <v>5392.8</v>
      </c>
      <c r="T475" s="38">
        <f t="shared" si="182"/>
        <v>770.4</v>
      </c>
      <c r="U475" s="38">
        <f t="shared" si="186"/>
        <v>6163.2</v>
      </c>
      <c r="V475" s="49"/>
      <c r="W475" s="49"/>
      <c r="X475" s="38"/>
      <c r="Y475" s="60"/>
    </row>
    <row r="476" s="1" customFormat="1" spans="1:25">
      <c r="A476" s="19">
        <v>473</v>
      </c>
      <c r="B476" s="20" t="s">
        <v>934</v>
      </c>
      <c r="C476" s="24" t="s">
        <v>950</v>
      </c>
      <c r="D476" s="24" t="s">
        <v>35</v>
      </c>
      <c r="E476" s="24">
        <v>49</v>
      </c>
      <c r="F476" s="22" t="s">
        <v>44</v>
      </c>
      <c r="G476" s="23" t="s">
        <v>934</v>
      </c>
      <c r="H476" s="23">
        <v>1120</v>
      </c>
      <c r="I476" s="23">
        <v>3</v>
      </c>
      <c r="J476" s="23">
        <v>2</v>
      </c>
      <c r="K476" s="23">
        <v>210</v>
      </c>
      <c r="L476" s="39">
        <f t="shared" si="179"/>
        <v>3360</v>
      </c>
      <c r="M476" s="35">
        <v>2</v>
      </c>
      <c r="N476" s="35">
        <v>210</v>
      </c>
      <c r="O476" s="23">
        <f t="shared" si="180"/>
        <v>2240</v>
      </c>
      <c r="P476" s="38">
        <f t="shared" si="187"/>
        <v>4287.76</v>
      </c>
      <c r="Q476" s="36">
        <f t="shared" si="185"/>
        <v>1669.04</v>
      </c>
      <c r="R476" s="36">
        <f t="shared" ref="R476:R485" si="188">25.8*8</f>
        <v>206.4</v>
      </c>
      <c r="S476" s="38">
        <f t="shared" si="181"/>
        <v>5392.8</v>
      </c>
      <c r="T476" s="38">
        <f t="shared" si="182"/>
        <v>770.4</v>
      </c>
      <c r="U476" s="38">
        <f t="shared" si="186"/>
        <v>6163.2</v>
      </c>
      <c r="V476" s="49"/>
      <c r="W476" s="49"/>
      <c r="X476" s="38"/>
      <c r="Y476" s="60"/>
    </row>
    <row r="477" s="1" customFormat="1" spans="1:25">
      <c r="A477" s="19">
        <v>474</v>
      </c>
      <c r="B477" s="20" t="s">
        <v>934</v>
      </c>
      <c r="C477" s="24" t="s">
        <v>951</v>
      </c>
      <c r="D477" s="24" t="s">
        <v>35</v>
      </c>
      <c r="E477" s="24">
        <v>49</v>
      </c>
      <c r="F477" s="22" t="s">
        <v>952</v>
      </c>
      <c r="G477" s="23" t="s">
        <v>934</v>
      </c>
      <c r="H477" s="23">
        <v>1120</v>
      </c>
      <c r="I477" s="23">
        <v>3</v>
      </c>
      <c r="J477" s="23">
        <v>2</v>
      </c>
      <c r="K477" s="23">
        <v>210</v>
      </c>
      <c r="L477" s="39">
        <f t="shared" si="179"/>
        <v>3360</v>
      </c>
      <c r="M477" s="35">
        <v>2</v>
      </c>
      <c r="N477" s="35">
        <v>210</v>
      </c>
      <c r="O477" s="23">
        <f t="shared" si="180"/>
        <v>2240</v>
      </c>
      <c r="P477" s="38">
        <f t="shared" si="187"/>
        <v>4287.76</v>
      </c>
      <c r="Q477" s="36">
        <f t="shared" si="185"/>
        <v>1669.04</v>
      </c>
      <c r="R477" s="36">
        <f t="shared" si="188"/>
        <v>206.4</v>
      </c>
      <c r="S477" s="38">
        <f t="shared" si="181"/>
        <v>5392.8</v>
      </c>
      <c r="T477" s="38">
        <f t="shared" si="182"/>
        <v>770.4</v>
      </c>
      <c r="U477" s="38">
        <f t="shared" si="186"/>
        <v>6163.2</v>
      </c>
      <c r="V477" s="49"/>
      <c r="W477" s="49"/>
      <c r="X477" s="38"/>
      <c r="Y477" s="60"/>
    </row>
    <row r="478" s="1" customFormat="1" spans="1:25">
      <c r="A478" s="19">
        <v>475</v>
      </c>
      <c r="B478" s="20" t="s">
        <v>934</v>
      </c>
      <c r="C478" s="24" t="s">
        <v>953</v>
      </c>
      <c r="D478" s="24" t="s">
        <v>35</v>
      </c>
      <c r="E478" s="24">
        <v>48</v>
      </c>
      <c r="F478" s="22" t="s">
        <v>349</v>
      </c>
      <c r="G478" s="23" t="s">
        <v>934</v>
      </c>
      <c r="H478" s="23">
        <v>1120</v>
      </c>
      <c r="I478" s="23">
        <v>3</v>
      </c>
      <c r="J478" s="23">
        <v>2</v>
      </c>
      <c r="K478" s="23">
        <v>210</v>
      </c>
      <c r="L478" s="39">
        <f t="shared" si="179"/>
        <v>3360</v>
      </c>
      <c r="M478" s="35">
        <v>2</v>
      </c>
      <c r="N478" s="35">
        <v>210</v>
      </c>
      <c r="O478" s="23">
        <f t="shared" si="180"/>
        <v>2240</v>
      </c>
      <c r="P478" s="38">
        <f t="shared" si="187"/>
        <v>4287.76</v>
      </c>
      <c r="Q478" s="36">
        <f t="shared" ref="Q478:Q487" si="189">208.63*8</f>
        <v>1669.04</v>
      </c>
      <c r="R478" s="36">
        <f t="shared" si="188"/>
        <v>206.4</v>
      </c>
      <c r="S478" s="38">
        <f t="shared" si="181"/>
        <v>5392.8</v>
      </c>
      <c r="T478" s="38">
        <f t="shared" si="182"/>
        <v>770.4</v>
      </c>
      <c r="U478" s="38">
        <f t="shared" si="186"/>
        <v>6163.2</v>
      </c>
      <c r="V478" s="49"/>
      <c r="W478" s="49"/>
      <c r="X478" s="38"/>
      <c r="Y478" s="60"/>
    </row>
    <row r="479" s="1" customFormat="1" spans="1:25">
      <c r="A479" s="19">
        <v>476</v>
      </c>
      <c r="B479" s="20" t="s">
        <v>934</v>
      </c>
      <c r="C479" s="24" t="s">
        <v>954</v>
      </c>
      <c r="D479" s="24" t="s">
        <v>35</v>
      </c>
      <c r="E479" s="24">
        <v>48</v>
      </c>
      <c r="F479" s="22" t="s">
        <v>92</v>
      </c>
      <c r="G479" s="23" t="s">
        <v>934</v>
      </c>
      <c r="H479" s="23">
        <v>1120</v>
      </c>
      <c r="I479" s="23">
        <v>3</v>
      </c>
      <c r="J479" s="23">
        <v>2</v>
      </c>
      <c r="K479" s="23">
        <v>210</v>
      </c>
      <c r="L479" s="39">
        <f t="shared" si="179"/>
        <v>3360</v>
      </c>
      <c r="M479" s="35">
        <v>2</v>
      </c>
      <c r="N479" s="35">
        <v>210</v>
      </c>
      <c r="O479" s="23">
        <f t="shared" si="180"/>
        <v>2240</v>
      </c>
      <c r="P479" s="38">
        <f t="shared" si="187"/>
        <v>4287.76</v>
      </c>
      <c r="Q479" s="36">
        <f t="shared" si="189"/>
        <v>1669.04</v>
      </c>
      <c r="R479" s="36">
        <f t="shared" si="188"/>
        <v>206.4</v>
      </c>
      <c r="S479" s="38">
        <f t="shared" si="181"/>
        <v>5392.8</v>
      </c>
      <c r="T479" s="38">
        <f t="shared" si="182"/>
        <v>770.4</v>
      </c>
      <c r="U479" s="38">
        <f t="shared" si="186"/>
        <v>6163.2</v>
      </c>
      <c r="V479" s="49"/>
      <c r="W479" s="49"/>
      <c r="X479" s="38"/>
      <c r="Y479" s="60"/>
    </row>
    <row r="480" s="1" customFormat="1" spans="1:25">
      <c r="A480" s="19">
        <v>477</v>
      </c>
      <c r="B480" s="20" t="s">
        <v>934</v>
      </c>
      <c r="C480" s="24" t="s">
        <v>134</v>
      </c>
      <c r="D480" s="24" t="s">
        <v>35</v>
      </c>
      <c r="E480" s="24">
        <v>49</v>
      </c>
      <c r="F480" s="22" t="s">
        <v>541</v>
      </c>
      <c r="G480" s="23" t="s">
        <v>934</v>
      </c>
      <c r="H480" s="23">
        <v>1120</v>
      </c>
      <c r="I480" s="23">
        <v>3</v>
      </c>
      <c r="J480" s="23">
        <v>2</v>
      </c>
      <c r="K480" s="23">
        <v>210</v>
      </c>
      <c r="L480" s="39">
        <f t="shared" si="179"/>
        <v>3360</v>
      </c>
      <c r="M480" s="35">
        <v>2</v>
      </c>
      <c r="N480" s="35">
        <v>210</v>
      </c>
      <c r="O480" s="23">
        <f t="shared" si="180"/>
        <v>2240</v>
      </c>
      <c r="P480" s="38">
        <f t="shared" si="187"/>
        <v>4287.76</v>
      </c>
      <c r="Q480" s="36">
        <f t="shared" si="189"/>
        <v>1669.04</v>
      </c>
      <c r="R480" s="36">
        <f t="shared" si="188"/>
        <v>206.4</v>
      </c>
      <c r="S480" s="38">
        <f t="shared" si="181"/>
        <v>5392.8</v>
      </c>
      <c r="T480" s="38">
        <f t="shared" si="182"/>
        <v>770.4</v>
      </c>
      <c r="U480" s="38">
        <f t="shared" si="186"/>
        <v>6163.2</v>
      </c>
      <c r="V480" s="49"/>
      <c r="W480" s="49"/>
      <c r="X480" s="38"/>
      <c r="Y480" s="60"/>
    </row>
    <row r="481" s="1" customFormat="1" spans="1:25">
      <c r="A481" s="19">
        <v>478</v>
      </c>
      <c r="B481" s="20" t="s">
        <v>934</v>
      </c>
      <c r="C481" s="24" t="s">
        <v>955</v>
      </c>
      <c r="D481" s="24" t="s">
        <v>35</v>
      </c>
      <c r="E481" s="24">
        <v>49</v>
      </c>
      <c r="F481" s="22" t="s">
        <v>355</v>
      </c>
      <c r="G481" s="23" t="s">
        <v>934</v>
      </c>
      <c r="H481" s="23">
        <v>1120</v>
      </c>
      <c r="I481" s="23">
        <v>3</v>
      </c>
      <c r="J481" s="23">
        <v>2</v>
      </c>
      <c r="K481" s="23">
        <v>210</v>
      </c>
      <c r="L481" s="39">
        <f t="shared" si="179"/>
        <v>3360</v>
      </c>
      <c r="M481" s="35">
        <v>2</v>
      </c>
      <c r="N481" s="35">
        <v>210</v>
      </c>
      <c r="O481" s="23">
        <f t="shared" si="180"/>
        <v>2240</v>
      </c>
      <c r="P481" s="38">
        <f>581.12*8</f>
        <v>4648.96</v>
      </c>
      <c r="Q481" s="36">
        <f t="shared" si="189"/>
        <v>1669.04</v>
      </c>
      <c r="R481" s="36">
        <f t="shared" si="188"/>
        <v>206.4</v>
      </c>
      <c r="S481" s="38">
        <f t="shared" si="181"/>
        <v>5708.85</v>
      </c>
      <c r="T481" s="38">
        <f t="shared" si="182"/>
        <v>815.55</v>
      </c>
      <c r="U481" s="38">
        <f t="shared" si="186"/>
        <v>6524.4</v>
      </c>
      <c r="V481" s="49"/>
      <c r="W481" s="49"/>
      <c r="X481" s="38"/>
      <c r="Y481" s="60"/>
    </row>
    <row r="482" s="1" customFormat="1" spans="1:25">
      <c r="A482" s="19">
        <v>479</v>
      </c>
      <c r="B482" s="20" t="s">
        <v>934</v>
      </c>
      <c r="C482" s="24" t="s">
        <v>956</v>
      </c>
      <c r="D482" s="24" t="s">
        <v>35</v>
      </c>
      <c r="E482" s="24">
        <v>49</v>
      </c>
      <c r="F482" s="22" t="s">
        <v>273</v>
      </c>
      <c r="G482" s="23" t="s">
        <v>934</v>
      </c>
      <c r="H482" s="23">
        <v>1120</v>
      </c>
      <c r="I482" s="23">
        <v>3</v>
      </c>
      <c r="J482" s="23">
        <v>2</v>
      </c>
      <c r="K482" s="23">
        <v>210</v>
      </c>
      <c r="L482" s="39">
        <f t="shared" si="179"/>
        <v>3360</v>
      </c>
      <c r="M482" s="35">
        <v>2</v>
      </c>
      <c r="N482" s="35">
        <v>210</v>
      </c>
      <c r="O482" s="23">
        <f t="shared" si="180"/>
        <v>2240</v>
      </c>
      <c r="P482" s="38">
        <f t="shared" si="187"/>
        <v>4287.76</v>
      </c>
      <c r="Q482" s="36">
        <f t="shared" si="189"/>
        <v>1669.04</v>
      </c>
      <c r="R482" s="36">
        <f t="shared" si="188"/>
        <v>206.4</v>
      </c>
      <c r="S482" s="38">
        <f t="shared" si="181"/>
        <v>5392.8</v>
      </c>
      <c r="T482" s="38">
        <f t="shared" si="182"/>
        <v>770.4</v>
      </c>
      <c r="U482" s="38">
        <f t="shared" si="186"/>
        <v>6163.2</v>
      </c>
      <c r="V482" s="49"/>
      <c r="W482" s="49"/>
      <c r="X482" s="38"/>
      <c r="Y482" s="60"/>
    </row>
    <row r="483" s="1" customFormat="1" spans="1:25">
      <c r="A483" s="19">
        <v>480</v>
      </c>
      <c r="B483" s="20" t="s">
        <v>934</v>
      </c>
      <c r="C483" s="24" t="s">
        <v>957</v>
      </c>
      <c r="D483" s="24" t="s">
        <v>30</v>
      </c>
      <c r="E483" s="24">
        <v>31</v>
      </c>
      <c r="F483" s="22" t="s">
        <v>439</v>
      </c>
      <c r="G483" s="23" t="s">
        <v>934</v>
      </c>
      <c r="H483" s="23">
        <v>1120</v>
      </c>
      <c r="I483" s="23">
        <v>3</v>
      </c>
      <c r="J483" s="23">
        <v>2</v>
      </c>
      <c r="K483" s="23">
        <v>210</v>
      </c>
      <c r="L483" s="39">
        <f t="shared" si="179"/>
        <v>3360</v>
      </c>
      <c r="M483" s="35">
        <v>2</v>
      </c>
      <c r="N483" s="35">
        <v>210</v>
      </c>
      <c r="O483" s="23">
        <f t="shared" si="180"/>
        <v>2240</v>
      </c>
      <c r="P483" s="38"/>
      <c r="Q483" s="36"/>
      <c r="R483" s="36"/>
      <c r="S483" s="38"/>
      <c r="T483" s="38"/>
      <c r="U483" s="38"/>
      <c r="V483" s="49"/>
      <c r="W483" s="49"/>
      <c r="X483" s="38"/>
      <c r="Y483" s="59" t="s">
        <v>32</v>
      </c>
    </row>
    <row r="484" s="1" customFormat="1" spans="1:25">
      <c r="A484" s="19">
        <v>481</v>
      </c>
      <c r="B484" s="20" t="s">
        <v>934</v>
      </c>
      <c r="C484" s="24" t="s">
        <v>958</v>
      </c>
      <c r="D484" s="24" t="s">
        <v>30</v>
      </c>
      <c r="E484" s="24">
        <v>46</v>
      </c>
      <c r="F484" s="22" t="s">
        <v>238</v>
      </c>
      <c r="G484" s="23" t="s">
        <v>934</v>
      </c>
      <c r="H484" s="23">
        <v>1120</v>
      </c>
      <c r="I484" s="23">
        <v>3</v>
      </c>
      <c r="J484" s="23">
        <v>2</v>
      </c>
      <c r="K484" s="23">
        <v>210</v>
      </c>
      <c r="L484" s="39">
        <f t="shared" si="179"/>
        <v>3360</v>
      </c>
      <c r="M484" s="35">
        <v>2</v>
      </c>
      <c r="N484" s="35">
        <v>210</v>
      </c>
      <c r="O484" s="23">
        <f t="shared" si="180"/>
        <v>2240</v>
      </c>
      <c r="P484" s="38">
        <f t="shared" si="187"/>
        <v>4287.76</v>
      </c>
      <c r="Q484" s="36">
        <f t="shared" si="189"/>
        <v>1669.04</v>
      </c>
      <c r="R484" s="36">
        <f t="shared" si="188"/>
        <v>206.4</v>
      </c>
      <c r="S484" s="38">
        <f t="shared" si="181"/>
        <v>5392.8</v>
      </c>
      <c r="T484" s="38">
        <f t="shared" si="182"/>
        <v>770.4</v>
      </c>
      <c r="U484" s="38">
        <f>SUM(P484:R484)</f>
        <v>6163.2</v>
      </c>
      <c r="V484" s="49"/>
      <c r="W484" s="49"/>
      <c r="X484" s="38"/>
      <c r="Y484" s="60"/>
    </row>
    <row r="485" s="1" customFormat="1" spans="1:25">
      <c r="A485" s="19">
        <v>482</v>
      </c>
      <c r="B485" s="20" t="s">
        <v>934</v>
      </c>
      <c r="C485" s="24" t="s">
        <v>959</v>
      </c>
      <c r="D485" s="24" t="s">
        <v>30</v>
      </c>
      <c r="E485" s="24">
        <v>49</v>
      </c>
      <c r="F485" s="22" t="s">
        <v>80</v>
      </c>
      <c r="G485" s="23" t="s">
        <v>934</v>
      </c>
      <c r="H485" s="23">
        <v>1120</v>
      </c>
      <c r="I485" s="23">
        <v>3</v>
      </c>
      <c r="J485" s="23">
        <v>2</v>
      </c>
      <c r="K485" s="23">
        <v>210</v>
      </c>
      <c r="L485" s="39">
        <f t="shared" si="179"/>
        <v>3360</v>
      </c>
      <c r="M485" s="35">
        <v>2</v>
      </c>
      <c r="N485" s="35">
        <v>210</v>
      </c>
      <c r="O485" s="23">
        <f t="shared" si="180"/>
        <v>2240</v>
      </c>
      <c r="P485" s="38">
        <f t="shared" ref="P485:P495" si="190">535.97*8</f>
        <v>4287.76</v>
      </c>
      <c r="Q485" s="36">
        <f t="shared" si="189"/>
        <v>1669.04</v>
      </c>
      <c r="R485" s="36">
        <f t="shared" si="188"/>
        <v>206.4</v>
      </c>
      <c r="S485" s="38">
        <f t="shared" si="181"/>
        <v>5392.8</v>
      </c>
      <c r="T485" s="38">
        <f t="shared" si="182"/>
        <v>770.4</v>
      </c>
      <c r="U485" s="38">
        <f t="shared" ref="U485:U516" si="191">SUM(P485:R485)</f>
        <v>6163.2</v>
      </c>
      <c r="V485" s="49"/>
      <c r="W485" s="49"/>
      <c r="X485" s="38"/>
      <c r="Y485" s="60"/>
    </row>
    <row r="486" s="1" customFormat="1" spans="1:25">
      <c r="A486" s="19">
        <v>483</v>
      </c>
      <c r="B486" s="20" t="s">
        <v>934</v>
      </c>
      <c r="C486" s="24" t="s">
        <v>960</v>
      </c>
      <c r="D486" s="24" t="s">
        <v>30</v>
      </c>
      <c r="E486" s="24">
        <v>53</v>
      </c>
      <c r="F486" s="22" t="s">
        <v>961</v>
      </c>
      <c r="G486" s="23" t="s">
        <v>934</v>
      </c>
      <c r="H486" s="23">
        <v>1120</v>
      </c>
      <c r="I486" s="23">
        <v>3</v>
      </c>
      <c r="J486" s="23">
        <v>2</v>
      </c>
      <c r="K486" s="23">
        <v>210</v>
      </c>
      <c r="L486" s="39">
        <f t="shared" si="179"/>
        <v>3360</v>
      </c>
      <c r="M486" s="35">
        <v>2</v>
      </c>
      <c r="N486" s="35">
        <v>210</v>
      </c>
      <c r="O486" s="23">
        <f t="shared" si="180"/>
        <v>2240</v>
      </c>
      <c r="P486" s="38">
        <f t="shared" si="190"/>
        <v>4287.76</v>
      </c>
      <c r="Q486" s="36">
        <f t="shared" si="189"/>
        <v>1669.04</v>
      </c>
      <c r="R486" s="36">
        <f t="shared" ref="R486:R495" si="192">25.8*8</f>
        <v>206.4</v>
      </c>
      <c r="S486" s="38">
        <f t="shared" si="181"/>
        <v>5392.8</v>
      </c>
      <c r="T486" s="38">
        <f t="shared" si="182"/>
        <v>770.4</v>
      </c>
      <c r="U486" s="38">
        <f t="shared" si="191"/>
        <v>6163.2</v>
      </c>
      <c r="V486" s="49"/>
      <c r="W486" s="49"/>
      <c r="X486" s="38"/>
      <c r="Y486" s="60"/>
    </row>
    <row r="487" s="1" customFormat="1" spans="1:25">
      <c r="A487" s="19">
        <v>484</v>
      </c>
      <c r="B487" s="20" t="s">
        <v>934</v>
      </c>
      <c r="C487" s="24" t="s">
        <v>962</v>
      </c>
      <c r="D487" s="24" t="s">
        <v>35</v>
      </c>
      <c r="E487" s="24">
        <v>43</v>
      </c>
      <c r="F487" s="22" t="s">
        <v>963</v>
      </c>
      <c r="G487" s="23" t="s">
        <v>934</v>
      </c>
      <c r="H487" s="23">
        <v>1120</v>
      </c>
      <c r="I487" s="23">
        <v>3</v>
      </c>
      <c r="J487" s="23">
        <v>2</v>
      </c>
      <c r="K487" s="23">
        <v>210</v>
      </c>
      <c r="L487" s="39">
        <f t="shared" si="179"/>
        <v>3360</v>
      </c>
      <c r="M487" s="35">
        <v>2</v>
      </c>
      <c r="N487" s="35">
        <v>210</v>
      </c>
      <c r="O487" s="23">
        <f t="shared" si="180"/>
        <v>2240</v>
      </c>
      <c r="P487" s="38">
        <f t="shared" si="190"/>
        <v>4287.76</v>
      </c>
      <c r="Q487" s="36">
        <f t="shared" si="189"/>
        <v>1669.04</v>
      </c>
      <c r="R487" s="36">
        <f t="shared" si="192"/>
        <v>206.4</v>
      </c>
      <c r="S487" s="38">
        <f t="shared" si="181"/>
        <v>5392.8</v>
      </c>
      <c r="T487" s="38">
        <f t="shared" si="182"/>
        <v>770.4</v>
      </c>
      <c r="U487" s="38">
        <f t="shared" si="191"/>
        <v>6163.2</v>
      </c>
      <c r="V487" s="49"/>
      <c r="W487" s="49"/>
      <c r="X487" s="38"/>
      <c r="Y487" s="60"/>
    </row>
    <row r="488" s="1" customFormat="1" spans="1:25">
      <c r="A488" s="19">
        <v>485</v>
      </c>
      <c r="B488" s="20" t="s">
        <v>934</v>
      </c>
      <c r="C488" s="24" t="s">
        <v>964</v>
      </c>
      <c r="D488" s="24" t="s">
        <v>35</v>
      </c>
      <c r="E488" s="24">
        <v>42</v>
      </c>
      <c r="F488" s="22" t="s">
        <v>276</v>
      </c>
      <c r="G488" s="23" t="s">
        <v>934</v>
      </c>
      <c r="H488" s="23">
        <v>1120</v>
      </c>
      <c r="I488" s="23">
        <v>3</v>
      </c>
      <c r="J488" s="23">
        <v>2</v>
      </c>
      <c r="K488" s="23">
        <v>210</v>
      </c>
      <c r="L488" s="39">
        <f t="shared" si="179"/>
        <v>3360</v>
      </c>
      <c r="M488" s="35">
        <v>2</v>
      </c>
      <c r="N488" s="35">
        <v>210</v>
      </c>
      <c r="O488" s="23">
        <f t="shared" si="180"/>
        <v>2240</v>
      </c>
      <c r="P488" s="38">
        <f t="shared" si="190"/>
        <v>4287.76</v>
      </c>
      <c r="Q488" s="36">
        <f t="shared" ref="Q488:Q497" si="193">208.63*8</f>
        <v>1669.04</v>
      </c>
      <c r="R488" s="36">
        <f t="shared" si="192"/>
        <v>206.4</v>
      </c>
      <c r="S488" s="38">
        <f t="shared" si="181"/>
        <v>5392.8</v>
      </c>
      <c r="T488" s="38">
        <f t="shared" si="182"/>
        <v>770.4</v>
      </c>
      <c r="U488" s="38">
        <f t="shared" si="191"/>
        <v>6163.2</v>
      </c>
      <c r="V488" s="49"/>
      <c r="W488" s="49"/>
      <c r="X488" s="38"/>
      <c r="Y488" s="60"/>
    </row>
    <row r="489" s="1" customFormat="1" spans="1:25">
      <c r="A489" s="19">
        <v>486</v>
      </c>
      <c r="B489" s="20" t="s">
        <v>934</v>
      </c>
      <c r="C489" s="24" t="s">
        <v>965</v>
      </c>
      <c r="D489" s="24" t="s">
        <v>35</v>
      </c>
      <c r="E489" s="24">
        <v>45</v>
      </c>
      <c r="F489" s="22" t="s">
        <v>564</v>
      </c>
      <c r="G489" s="23" t="s">
        <v>934</v>
      </c>
      <c r="H489" s="23">
        <v>1120</v>
      </c>
      <c r="I489" s="23">
        <v>3</v>
      </c>
      <c r="J489" s="23">
        <v>2</v>
      </c>
      <c r="K489" s="23">
        <v>210</v>
      </c>
      <c r="L489" s="39">
        <f t="shared" si="179"/>
        <v>3360</v>
      </c>
      <c r="M489" s="35">
        <v>2</v>
      </c>
      <c r="N489" s="35">
        <v>210</v>
      </c>
      <c r="O489" s="23">
        <f t="shared" si="180"/>
        <v>2240</v>
      </c>
      <c r="P489" s="38">
        <f t="shared" si="190"/>
        <v>4287.76</v>
      </c>
      <c r="Q489" s="36">
        <f t="shared" si="193"/>
        <v>1669.04</v>
      </c>
      <c r="R489" s="36">
        <f t="shared" si="192"/>
        <v>206.4</v>
      </c>
      <c r="S489" s="38">
        <f t="shared" si="181"/>
        <v>5392.8</v>
      </c>
      <c r="T489" s="38">
        <f t="shared" si="182"/>
        <v>770.4</v>
      </c>
      <c r="U489" s="38">
        <f t="shared" si="191"/>
        <v>6163.2</v>
      </c>
      <c r="V489" s="49"/>
      <c r="W489" s="49"/>
      <c r="X489" s="38"/>
      <c r="Y489" s="60"/>
    </row>
    <row r="490" s="1" customFormat="1" spans="1:25">
      <c r="A490" s="19">
        <v>487</v>
      </c>
      <c r="B490" s="20" t="s">
        <v>934</v>
      </c>
      <c r="C490" s="24" t="s">
        <v>966</v>
      </c>
      <c r="D490" s="24" t="s">
        <v>35</v>
      </c>
      <c r="E490" s="24">
        <v>46</v>
      </c>
      <c r="F490" s="22" t="s">
        <v>122</v>
      </c>
      <c r="G490" s="23" t="s">
        <v>934</v>
      </c>
      <c r="H490" s="23">
        <v>1120</v>
      </c>
      <c r="I490" s="23">
        <v>3</v>
      </c>
      <c r="J490" s="23">
        <v>2</v>
      </c>
      <c r="K490" s="23">
        <v>210</v>
      </c>
      <c r="L490" s="39">
        <f t="shared" si="179"/>
        <v>3360</v>
      </c>
      <c r="M490" s="35">
        <v>2</v>
      </c>
      <c r="N490" s="35">
        <v>210</v>
      </c>
      <c r="O490" s="23">
        <f t="shared" si="180"/>
        <v>2240</v>
      </c>
      <c r="P490" s="38">
        <f t="shared" si="190"/>
        <v>4287.76</v>
      </c>
      <c r="Q490" s="36">
        <f t="shared" si="193"/>
        <v>1669.04</v>
      </c>
      <c r="R490" s="36">
        <f t="shared" si="192"/>
        <v>206.4</v>
      </c>
      <c r="S490" s="38">
        <f t="shared" si="181"/>
        <v>5392.8</v>
      </c>
      <c r="T490" s="38">
        <f t="shared" si="182"/>
        <v>770.4</v>
      </c>
      <c r="U490" s="38">
        <f t="shared" si="191"/>
        <v>6163.2</v>
      </c>
      <c r="V490" s="49"/>
      <c r="W490" s="49"/>
      <c r="X490" s="38"/>
      <c r="Y490" s="60"/>
    </row>
    <row r="491" s="1" customFormat="1" spans="1:25">
      <c r="A491" s="19">
        <v>488</v>
      </c>
      <c r="B491" s="20" t="s">
        <v>934</v>
      </c>
      <c r="C491" s="24" t="s">
        <v>967</v>
      </c>
      <c r="D491" s="24" t="s">
        <v>35</v>
      </c>
      <c r="E491" s="24">
        <v>46</v>
      </c>
      <c r="F491" s="22" t="s">
        <v>968</v>
      </c>
      <c r="G491" s="23" t="s">
        <v>934</v>
      </c>
      <c r="H491" s="23">
        <v>1120</v>
      </c>
      <c r="I491" s="23">
        <v>3</v>
      </c>
      <c r="J491" s="23">
        <v>2</v>
      </c>
      <c r="K491" s="23">
        <v>210</v>
      </c>
      <c r="L491" s="39">
        <f t="shared" si="179"/>
        <v>3360</v>
      </c>
      <c r="M491" s="35">
        <v>2</v>
      </c>
      <c r="N491" s="35">
        <v>210</v>
      </c>
      <c r="O491" s="23">
        <f t="shared" si="180"/>
        <v>2240</v>
      </c>
      <c r="P491" s="38">
        <f t="shared" si="190"/>
        <v>4287.76</v>
      </c>
      <c r="Q491" s="36">
        <f t="shared" si="193"/>
        <v>1669.04</v>
      </c>
      <c r="R491" s="36">
        <f t="shared" si="192"/>
        <v>206.4</v>
      </c>
      <c r="S491" s="38">
        <f t="shared" si="181"/>
        <v>5392.8</v>
      </c>
      <c r="T491" s="38">
        <f t="shared" si="182"/>
        <v>770.4</v>
      </c>
      <c r="U491" s="38">
        <f t="shared" si="191"/>
        <v>6163.2</v>
      </c>
      <c r="V491" s="49"/>
      <c r="W491" s="49"/>
      <c r="X491" s="38"/>
      <c r="Y491" s="60"/>
    </row>
    <row r="492" s="1" customFormat="1" spans="1:25">
      <c r="A492" s="19">
        <v>489</v>
      </c>
      <c r="B492" s="20" t="s">
        <v>934</v>
      </c>
      <c r="C492" s="24" t="s">
        <v>969</v>
      </c>
      <c r="D492" s="24" t="s">
        <v>35</v>
      </c>
      <c r="E492" s="24">
        <v>38</v>
      </c>
      <c r="F492" s="22" t="s">
        <v>970</v>
      </c>
      <c r="G492" s="23" t="s">
        <v>934</v>
      </c>
      <c r="H492" s="23">
        <v>1120</v>
      </c>
      <c r="I492" s="23">
        <v>3</v>
      </c>
      <c r="J492" s="23">
        <v>2</v>
      </c>
      <c r="K492" s="23">
        <v>210</v>
      </c>
      <c r="L492" s="39">
        <f t="shared" si="179"/>
        <v>3360</v>
      </c>
      <c r="M492" s="35">
        <v>2</v>
      </c>
      <c r="N492" s="35">
        <v>210</v>
      </c>
      <c r="O492" s="23">
        <f t="shared" si="180"/>
        <v>2240</v>
      </c>
      <c r="P492" s="38">
        <f t="shared" si="190"/>
        <v>4287.76</v>
      </c>
      <c r="Q492" s="36">
        <f t="shared" si="193"/>
        <v>1669.04</v>
      </c>
      <c r="R492" s="36">
        <f t="shared" si="192"/>
        <v>206.4</v>
      </c>
      <c r="S492" s="38">
        <f t="shared" si="181"/>
        <v>5392.8</v>
      </c>
      <c r="T492" s="38">
        <f t="shared" si="182"/>
        <v>770.4</v>
      </c>
      <c r="U492" s="38">
        <f t="shared" si="191"/>
        <v>6163.2</v>
      </c>
      <c r="V492" s="49"/>
      <c r="W492" s="49"/>
      <c r="X492" s="38"/>
      <c r="Y492" s="60"/>
    </row>
    <row r="493" s="1" customFormat="1" spans="1:25">
      <c r="A493" s="19">
        <v>490</v>
      </c>
      <c r="B493" s="20" t="s">
        <v>934</v>
      </c>
      <c r="C493" s="24" t="s">
        <v>971</v>
      </c>
      <c r="D493" s="24" t="s">
        <v>35</v>
      </c>
      <c r="E493" s="24">
        <v>46</v>
      </c>
      <c r="F493" s="22" t="s">
        <v>972</v>
      </c>
      <c r="G493" s="23" t="s">
        <v>934</v>
      </c>
      <c r="H493" s="23">
        <v>1120</v>
      </c>
      <c r="I493" s="23">
        <v>3</v>
      </c>
      <c r="J493" s="23">
        <v>2</v>
      </c>
      <c r="K493" s="23">
        <v>210</v>
      </c>
      <c r="L493" s="39">
        <f t="shared" si="179"/>
        <v>3360</v>
      </c>
      <c r="M493" s="35">
        <v>2</v>
      </c>
      <c r="N493" s="35">
        <v>210</v>
      </c>
      <c r="O493" s="23">
        <f t="shared" si="180"/>
        <v>2240</v>
      </c>
      <c r="P493" s="38">
        <f t="shared" si="190"/>
        <v>4287.76</v>
      </c>
      <c r="Q493" s="36">
        <f t="shared" si="193"/>
        <v>1669.04</v>
      </c>
      <c r="R493" s="36">
        <f t="shared" si="192"/>
        <v>206.4</v>
      </c>
      <c r="S493" s="38">
        <f t="shared" si="181"/>
        <v>5392.8</v>
      </c>
      <c r="T493" s="38">
        <f t="shared" si="182"/>
        <v>770.4</v>
      </c>
      <c r="U493" s="38">
        <f t="shared" si="191"/>
        <v>6163.2</v>
      </c>
      <c r="V493" s="49"/>
      <c r="W493" s="49"/>
      <c r="X493" s="38"/>
      <c r="Y493" s="60"/>
    </row>
    <row r="494" s="1" customFormat="1" spans="1:25">
      <c r="A494" s="19">
        <v>491</v>
      </c>
      <c r="B494" s="20" t="s">
        <v>934</v>
      </c>
      <c r="C494" s="24" t="s">
        <v>973</v>
      </c>
      <c r="D494" s="24" t="s">
        <v>35</v>
      </c>
      <c r="E494" s="24">
        <v>46</v>
      </c>
      <c r="F494" s="22" t="s">
        <v>974</v>
      </c>
      <c r="G494" s="23" t="s">
        <v>934</v>
      </c>
      <c r="H494" s="23">
        <v>1120</v>
      </c>
      <c r="I494" s="23">
        <v>3</v>
      </c>
      <c r="J494" s="23">
        <v>2</v>
      </c>
      <c r="K494" s="23">
        <v>210</v>
      </c>
      <c r="L494" s="39">
        <f t="shared" si="179"/>
        <v>3360</v>
      </c>
      <c r="M494" s="35">
        <v>2</v>
      </c>
      <c r="N494" s="35">
        <v>210</v>
      </c>
      <c r="O494" s="23">
        <f t="shared" si="180"/>
        <v>2240</v>
      </c>
      <c r="P494" s="38">
        <f t="shared" si="190"/>
        <v>4287.76</v>
      </c>
      <c r="Q494" s="36">
        <f t="shared" si="193"/>
        <v>1669.04</v>
      </c>
      <c r="R494" s="36">
        <f t="shared" si="192"/>
        <v>206.4</v>
      </c>
      <c r="S494" s="38">
        <f t="shared" si="181"/>
        <v>5392.8</v>
      </c>
      <c r="T494" s="38">
        <f t="shared" si="182"/>
        <v>770.4</v>
      </c>
      <c r="U494" s="38">
        <f t="shared" si="191"/>
        <v>6163.2</v>
      </c>
      <c r="V494" s="49"/>
      <c r="W494" s="49"/>
      <c r="X494" s="38"/>
      <c r="Y494" s="60"/>
    </row>
    <row r="495" s="1" customFormat="1" spans="1:25">
      <c r="A495" s="19">
        <v>492</v>
      </c>
      <c r="B495" s="20" t="s">
        <v>934</v>
      </c>
      <c r="C495" s="24" t="s">
        <v>975</v>
      </c>
      <c r="D495" s="24" t="s">
        <v>35</v>
      </c>
      <c r="E495" s="24">
        <v>47</v>
      </c>
      <c r="F495" s="22" t="s">
        <v>711</v>
      </c>
      <c r="G495" s="23" t="s">
        <v>934</v>
      </c>
      <c r="H495" s="23">
        <v>1120</v>
      </c>
      <c r="I495" s="23">
        <v>3</v>
      </c>
      <c r="J495" s="23">
        <v>2</v>
      </c>
      <c r="K495" s="23">
        <v>210</v>
      </c>
      <c r="L495" s="39">
        <f t="shared" si="179"/>
        <v>3360</v>
      </c>
      <c r="M495" s="35">
        <v>2</v>
      </c>
      <c r="N495" s="35">
        <v>210</v>
      </c>
      <c r="O495" s="23">
        <f t="shared" si="180"/>
        <v>2240</v>
      </c>
      <c r="P495" s="38">
        <f t="shared" si="190"/>
        <v>4287.76</v>
      </c>
      <c r="Q495" s="36">
        <f t="shared" si="193"/>
        <v>1669.04</v>
      </c>
      <c r="R495" s="36">
        <f t="shared" si="192"/>
        <v>206.4</v>
      </c>
      <c r="S495" s="38">
        <f t="shared" si="181"/>
        <v>5392.8</v>
      </c>
      <c r="T495" s="38">
        <f t="shared" si="182"/>
        <v>770.4</v>
      </c>
      <c r="U495" s="38">
        <f t="shared" si="191"/>
        <v>6163.2</v>
      </c>
      <c r="V495" s="49"/>
      <c r="W495" s="49"/>
      <c r="X495" s="38"/>
      <c r="Y495" s="60"/>
    </row>
    <row r="496" s="1" customFormat="1" spans="1:25">
      <c r="A496" s="19">
        <v>493</v>
      </c>
      <c r="B496" s="20" t="s">
        <v>934</v>
      </c>
      <c r="C496" s="24" t="s">
        <v>976</v>
      </c>
      <c r="D496" s="24" t="s">
        <v>35</v>
      </c>
      <c r="E496" s="24">
        <v>50</v>
      </c>
      <c r="F496" s="22" t="s">
        <v>49</v>
      </c>
      <c r="G496" s="23" t="s">
        <v>934</v>
      </c>
      <c r="H496" s="23">
        <v>1120</v>
      </c>
      <c r="I496" s="23">
        <v>2</v>
      </c>
      <c r="J496" s="23">
        <v>1</v>
      </c>
      <c r="K496" s="23">
        <v>105</v>
      </c>
      <c r="L496" s="39">
        <v>2240</v>
      </c>
      <c r="M496" s="35">
        <v>0</v>
      </c>
      <c r="N496" s="35">
        <v>0</v>
      </c>
      <c r="O496" s="36">
        <v>0</v>
      </c>
      <c r="P496" s="38">
        <f>581.12*5</f>
        <v>2905.6</v>
      </c>
      <c r="Q496" s="36">
        <f>208.63*5</f>
        <v>1043.15</v>
      </c>
      <c r="R496" s="36">
        <f>25.8*5</f>
        <v>129</v>
      </c>
      <c r="S496" s="38">
        <v>0</v>
      </c>
      <c r="T496" s="38">
        <f t="shared" ref="T496:T505" si="194">U496</f>
        <v>4077.75</v>
      </c>
      <c r="U496" s="38">
        <f t="shared" si="191"/>
        <v>4077.75</v>
      </c>
      <c r="V496" s="49"/>
      <c r="W496" s="49"/>
      <c r="X496" s="38"/>
      <c r="Y496" s="60" t="s">
        <v>977</v>
      </c>
    </row>
    <row r="497" s="1" customFormat="1" spans="1:25">
      <c r="A497" s="19">
        <v>494</v>
      </c>
      <c r="B497" s="20" t="s">
        <v>934</v>
      </c>
      <c r="C497" s="24" t="s">
        <v>978</v>
      </c>
      <c r="D497" s="24" t="s">
        <v>35</v>
      </c>
      <c r="E497" s="24">
        <v>50</v>
      </c>
      <c r="F497" s="22" t="s">
        <v>351</v>
      </c>
      <c r="G497" s="23" t="s">
        <v>934</v>
      </c>
      <c r="H497" s="23">
        <v>1120</v>
      </c>
      <c r="I497" s="23">
        <v>1</v>
      </c>
      <c r="J497" s="23">
        <v>0</v>
      </c>
      <c r="K497" s="23">
        <v>0</v>
      </c>
      <c r="L497" s="39">
        <v>1120</v>
      </c>
      <c r="M497" s="35">
        <v>0</v>
      </c>
      <c r="N497" s="35">
        <v>0</v>
      </c>
      <c r="O497" s="36">
        <v>0</v>
      </c>
      <c r="P497" s="38">
        <f>581.12*4</f>
        <v>2324.48</v>
      </c>
      <c r="Q497" s="36"/>
      <c r="R497" s="36"/>
      <c r="S497" s="38">
        <v>0</v>
      </c>
      <c r="T497" s="38">
        <f t="shared" si="194"/>
        <v>2324.48</v>
      </c>
      <c r="U497" s="38">
        <f t="shared" si="191"/>
        <v>2324.48</v>
      </c>
      <c r="V497" s="49"/>
      <c r="W497" s="49"/>
      <c r="X497" s="38"/>
      <c r="Y497" s="60" t="s">
        <v>297</v>
      </c>
    </row>
    <row r="498" s="1" customFormat="1" spans="1:25">
      <c r="A498" s="19">
        <v>495</v>
      </c>
      <c r="B498" s="20" t="s">
        <v>934</v>
      </c>
      <c r="C498" s="24" t="s">
        <v>979</v>
      </c>
      <c r="D498" s="24" t="s">
        <v>35</v>
      </c>
      <c r="E498" s="24">
        <v>50</v>
      </c>
      <c r="F498" s="24" t="s">
        <v>276</v>
      </c>
      <c r="G498" s="23" t="s">
        <v>934</v>
      </c>
      <c r="H498" s="23"/>
      <c r="I498" s="23"/>
      <c r="J498" s="23"/>
      <c r="K498" s="23"/>
      <c r="L498" s="39"/>
      <c r="M498" s="35"/>
      <c r="N498" s="35"/>
      <c r="O498" s="23"/>
      <c r="P498" s="38">
        <f>535.97*2</f>
        <v>1071.94</v>
      </c>
      <c r="Q498" s="36"/>
      <c r="R498" s="36"/>
      <c r="S498" s="38">
        <v>0</v>
      </c>
      <c r="T498" s="38">
        <f t="shared" si="194"/>
        <v>1071.94</v>
      </c>
      <c r="U498" s="38">
        <f t="shared" si="191"/>
        <v>1071.94</v>
      </c>
      <c r="V498" s="49"/>
      <c r="W498" s="49"/>
      <c r="X498" s="38"/>
      <c r="Y498" s="60" t="s">
        <v>980</v>
      </c>
    </row>
    <row r="499" s="1" customFormat="1" spans="1:25">
      <c r="A499" s="19">
        <v>496</v>
      </c>
      <c r="B499" s="20" t="s">
        <v>934</v>
      </c>
      <c r="C499" s="24" t="s">
        <v>981</v>
      </c>
      <c r="D499" s="24" t="s">
        <v>35</v>
      </c>
      <c r="E499" s="24">
        <v>50</v>
      </c>
      <c r="F499" s="24" t="s">
        <v>49</v>
      </c>
      <c r="G499" s="23" t="s">
        <v>934</v>
      </c>
      <c r="H499" s="23"/>
      <c r="I499" s="23"/>
      <c r="J499" s="23"/>
      <c r="K499" s="23"/>
      <c r="L499" s="39"/>
      <c r="M499" s="35"/>
      <c r="N499" s="35"/>
      <c r="O499" s="23"/>
      <c r="P499" s="38">
        <f>581.12*2</f>
        <v>1162.24</v>
      </c>
      <c r="Q499" s="36"/>
      <c r="R499" s="36"/>
      <c r="S499" s="38">
        <v>0</v>
      </c>
      <c r="T499" s="38">
        <f t="shared" si="194"/>
        <v>1162.24</v>
      </c>
      <c r="U499" s="38">
        <f t="shared" si="191"/>
        <v>1162.24</v>
      </c>
      <c r="V499" s="49"/>
      <c r="W499" s="49"/>
      <c r="X499" s="38"/>
      <c r="Y499" s="60" t="s">
        <v>980</v>
      </c>
    </row>
    <row r="500" s="1" customFormat="1" spans="1:25">
      <c r="A500" s="19">
        <v>497</v>
      </c>
      <c r="B500" s="20" t="s">
        <v>934</v>
      </c>
      <c r="C500" s="24" t="s">
        <v>982</v>
      </c>
      <c r="D500" s="24" t="s">
        <v>35</v>
      </c>
      <c r="E500" s="24">
        <v>50</v>
      </c>
      <c r="F500" s="24" t="s">
        <v>983</v>
      </c>
      <c r="G500" s="23" t="s">
        <v>934</v>
      </c>
      <c r="H500" s="23"/>
      <c r="I500" s="23"/>
      <c r="J500" s="23"/>
      <c r="K500" s="23"/>
      <c r="L500" s="39"/>
      <c r="M500" s="35"/>
      <c r="N500" s="35"/>
      <c r="O500" s="23"/>
      <c r="P500" s="38">
        <f>581.12*1</f>
        <v>581.12</v>
      </c>
      <c r="Q500" s="36"/>
      <c r="R500" s="36"/>
      <c r="S500" s="38">
        <v>0</v>
      </c>
      <c r="T500" s="38">
        <f t="shared" si="194"/>
        <v>581.12</v>
      </c>
      <c r="U500" s="38">
        <f t="shared" si="191"/>
        <v>581.12</v>
      </c>
      <c r="V500" s="48"/>
      <c r="W500" s="48"/>
      <c r="X500" s="38"/>
      <c r="Y500" s="60" t="s">
        <v>319</v>
      </c>
    </row>
    <row r="501" s="1" customFormat="1" spans="1:25">
      <c r="A501" s="19">
        <v>498</v>
      </c>
      <c r="B501" s="20" t="s">
        <v>934</v>
      </c>
      <c r="C501" s="24" t="s">
        <v>984</v>
      </c>
      <c r="D501" s="24" t="s">
        <v>35</v>
      </c>
      <c r="E501" s="24">
        <v>30</v>
      </c>
      <c r="F501" s="22" t="s">
        <v>381</v>
      </c>
      <c r="G501" s="23" t="s">
        <v>985</v>
      </c>
      <c r="H501" s="23">
        <v>1120</v>
      </c>
      <c r="I501" s="23">
        <v>5</v>
      </c>
      <c r="J501" s="23">
        <v>4</v>
      </c>
      <c r="K501" s="23">
        <v>420</v>
      </c>
      <c r="L501" s="39">
        <f>H501*5</f>
        <v>5600</v>
      </c>
      <c r="M501" s="35">
        <v>0</v>
      </c>
      <c r="N501" s="35">
        <v>0</v>
      </c>
      <c r="O501" s="36">
        <v>0</v>
      </c>
      <c r="P501" s="38">
        <f>581.12*8</f>
        <v>4648.96</v>
      </c>
      <c r="Q501" s="36">
        <f t="shared" ref="Q501:Q510" si="195">208.63*8</f>
        <v>1669.04</v>
      </c>
      <c r="R501" s="36">
        <f t="shared" ref="R501:R508" si="196">25.8*8</f>
        <v>206.4</v>
      </c>
      <c r="S501" s="38">
        <v>0</v>
      </c>
      <c r="T501" s="38">
        <f t="shared" si="194"/>
        <v>6524.4</v>
      </c>
      <c r="U501" s="38">
        <f t="shared" si="191"/>
        <v>6524.4</v>
      </c>
      <c r="V501" s="47">
        <v>0</v>
      </c>
      <c r="W501" s="47">
        <f>SUM(T501:T502)</f>
        <v>11173.36</v>
      </c>
      <c r="X501" s="38">
        <f>SUM(U501:U502)</f>
        <v>11173.36</v>
      </c>
      <c r="Y501" s="60"/>
    </row>
    <row r="502" s="1" customFormat="1" spans="1:25">
      <c r="A502" s="19">
        <v>499</v>
      </c>
      <c r="B502" s="20" t="s">
        <v>934</v>
      </c>
      <c r="C502" s="24" t="s">
        <v>986</v>
      </c>
      <c r="D502" s="24" t="s">
        <v>35</v>
      </c>
      <c r="E502" s="24">
        <v>48</v>
      </c>
      <c r="F502" s="22" t="s">
        <v>987</v>
      </c>
      <c r="G502" s="23" t="s">
        <v>985</v>
      </c>
      <c r="H502" s="23">
        <v>1120</v>
      </c>
      <c r="I502" s="23">
        <v>5</v>
      </c>
      <c r="J502" s="23">
        <v>4</v>
      </c>
      <c r="K502" s="23">
        <v>420</v>
      </c>
      <c r="L502" s="39">
        <f>H502*5</f>
        <v>5600</v>
      </c>
      <c r="M502" s="35">
        <v>0</v>
      </c>
      <c r="N502" s="35">
        <v>0</v>
      </c>
      <c r="O502" s="36">
        <v>0</v>
      </c>
      <c r="P502" s="38">
        <f>581.12*8</f>
        <v>4648.96</v>
      </c>
      <c r="Q502" s="36"/>
      <c r="R502" s="36"/>
      <c r="S502" s="38">
        <v>0</v>
      </c>
      <c r="T502" s="38">
        <f t="shared" si="194"/>
        <v>4648.96</v>
      </c>
      <c r="U502" s="38">
        <f t="shared" si="191"/>
        <v>4648.96</v>
      </c>
      <c r="V502" s="48"/>
      <c r="W502" s="48"/>
      <c r="X502" s="38"/>
      <c r="Y502" s="60"/>
    </row>
    <row r="503" s="1" customFormat="1" spans="1:25">
      <c r="A503" s="19">
        <v>500</v>
      </c>
      <c r="B503" s="20" t="s">
        <v>934</v>
      </c>
      <c r="C503" s="24" t="s">
        <v>988</v>
      </c>
      <c r="D503" s="24" t="s">
        <v>35</v>
      </c>
      <c r="E503" s="24">
        <v>48</v>
      </c>
      <c r="F503" s="22" t="s">
        <v>291</v>
      </c>
      <c r="G503" s="23" t="s">
        <v>989</v>
      </c>
      <c r="H503" s="23">
        <v>480</v>
      </c>
      <c r="I503" s="23">
        <v>5</v>
      </c>
      <c r="J503" s="23">
        <v>4</v>
      </c>
      <c r="K503" s="23">
        <v>480</v>
      </c>
      <c r="L503" s="39">
        <f>H503*5</f>
        <v>2400</v>
      </c>
      <c r="M503" s="35">
        <v>0</v>
      </c>
      <c r="N503" s="35">
        <v>0</v>
      </c>
      <c r="O503" s="36">
        <v>0</v>
      </c>
      <c r="P503" s="38">
        <f t="shared" ref="P501:P507" si="197">535.97*8</f>
        <v>4287.76</v>
      </c>
      <c r="Q503" s="36">
        <f t="shared" si="195"/>
        <v>1669.04</v>
      </c>
      <c r="R503" s="36">
        <f>25.8*7</f>
        <v>180.6</v>
      </c>
      <c r="S503" s="38">
        <v>0</v>
      </c>
      <c r="T503" s="38">
        <f t="shared" si="194"/>
        <v>6137.4</v>
      </c>
      <c r="U503" s="38">
        <f t="shared" si="191"/>
        <v>6137.4</v>
      </c>
      <c r="V503" s="47">
        <v>0</v>
      </c>
      <c r="W503" s="47">
        <f>SUM(T503:T505)</f>
        <v>18412.2</v>
      </c>
      <c r="X503" s="38">
        <f>SUM(U503:U505)</f>
        <v>18412.2</v>
      </c>
      <c r="Y503" s="60" t="s">
        <v>990</v>
      </c>
    </row>
    <row r="504" s="1" customFormat="1" spans="1:25">
      <c r="A504" s="19">
        <v>501</v>
      </c>
      <c r="B504" s="20" t="s">
        <v>934</v>
      </c>
      <c r="C504" s="24" t="s">
        <v>991</v>
      </c>
      <c r="D504" s="24" t="s">
        <v>35</v>
      </c>
      <c r="E504" s="24">
        <v>47</v>
      </c>
      <c r="F504" s="22" t="s">
        <v>692</v>
      </c>
      <c r="G504" s="23" t="s">
        <v>989</v>
      </c>
      <c r="H504" s="23">
        <v>1120</v>
      </c>
      <c r="I504" s="23">
        <v>5</v>
      </c>
      <c r="J504" s="23">
        <v>4</v>
      </c>
      <c r="K504" s="23">
        <v>420</v>
      </c>
      <c r="L504" s="39">
        <f>H504*5</f>
        <v>5600</v>
      </c>
      <c r="M504" s="35">
        <v>0</v>
      </c>
      <c r="N504" s="35">
        <v>0</v>
      </c>
      <c r="O504" s="36">
        <v>0</v>
      </c>
      <c r="P504" s="38">
        <f t="shared" si="197"/>
        <v>4287.76</v>
      </c>
      <c r="Q504" s="36">
        <f t="shared" si="195"/>
        <v>1669.04</v>
      </c>
      <c r="R504" s="36">
        <f>25.8*7</f>
        <v>180.6</v>
      </c>
      <c r="S504" s="38">
        <v>0</v>
      </c>
      <c r="T504" s="38">
        <f t="shared" si="194"/>
        <v>6137.4</v>
      </c>
      <c r="U504" s="38">
        <f t="shared" si="191"/>
        <v>6137.4</v>
      </c>
      <c r="V504" s="49"/>
      <c r="W504" s="49"/>
      <c r="X504" s="38"/>
      <c r="Y504" s="60" t="s">
        <v>990</v>
      </c>
    </row>
    <row r="505" s="1" customFormat="1" spans="1:25">
      <c r="A505" s="19">
        <v>502</v>
      </c>
      <c r="B505" s="20" t="s">
        <v>934</v>
      </c>
      <c r="C505" s="24" t="s">
        <v>992</v>
      </c>
      <c r="D505" s="24" t="s">
        <v>30</v>
      </c>
      <c r="E505" s="24">
        <v>60</v>
      </c>
      <c r="F505" s="22" t="s">
        <v>373</v>
      </c>
      <c r="G505" s="23" t="s">
        <v>989</v>
      </c>
      <c r="H505" s="23">
        <v>1120</v>
      </c>
      <c r="I505" s="23">
        <v>5</v>
      </c>
      <c r="J505" s="23">
        <v>4</v>
      </c>
      <c r="K505" s="23">
        <v>420</v>
      </c>
      <c r="L505" s="39">
        <f>H505*5</f>
        <v>5600</v>
      </c>
      <c r="M505" s="35">
        <v>0</v>
      </c>
      <c r="N505" s="35">
        <v>0</v>
      </c>
      <c r="O505" s="36">
        <v>0</v>
      </c>
      <c r="P505" s="38">
        <f t="shared" si="197"/>
        <v>4287.76</v>
      </c>
      <c r="Q505" s="36">
        <f t="shared" si="195"/>
        <v>1669.04</v>
      </c>
      <c r="R505" s="36">
        <f>25.8*7</f>
        <v>180.6</v>
      </c>
      <c r="S505" s="38">
        <v>0</v>
      </c>
      <c r="T505" s="38">
        <f t="shared" si="194"/>
        <v>6137.4</v>
      </c>
      <c r="U505" s="38">
        <f t="shared" si="191"/>
        <v>6137.4</v>
      </c>
      <c r="V505" s="48"/>
      <c r="W505" s="48"/>
      <c r="X505" s="38"/>
      <c r="Y505" s="60" t="s">
        <v>990</v>
      </c>
    </row>
    <row r="506" s="1" customFormat="1" spans="1:25">
      <c r="A506" s="19">
        <v>503</v>
      </c>
      <c r="B506" s="20" t="s">
        <v>993</v>
      </c>
      <c r="C506" s="24" t="s">
        <v>994</v>
      </c>
      <c r="D506" s="24" t="s">
        <v>35</v>
      </c>
      <c r="E506" s="24">
        <v>45</v>
      </c>
      <c r="F506" s="22" t="s">
        <v>133</v>
      </c>
      <c r="G506" s="23" t="s">
        <v>993</v>
      </c>
      <c r="H506" s="23">
        <v>1120</v>
      </c>
      <c r="I506" s="23">
        <v>2</v>
      </c>
      <c r="J506" s="23">
        <v>1</v>
      </c>
      <c r="K506" s="23">
        <v>105</v>
      </c>
      <c r="L506" s="36">
        <f t="shared" ref="L506:L522" si="198">H506*2</f>
        <v>2240</v>
      </c>
      <c r="M506" s="35">
        <v>3</v>
      </c>
      <c r="N506" s="35">
        <v>315</v>
      </c>
      <c r="O506" s="36">
        <f t="shared" ref="O506:O522" si="199">H506*3</f>
        <v>3360</v>
      </c>
      <c r="P506" s="38">
        <f t="shared" si="197"/>
        <v>4287.76</v>
      </c>
      <c r="Q506" s="36">
        <f t="shared" si="195"/>
        <v>1669.04</v>
      </c>
      <c r="R506" s="36">
        <f t="shared" si="196"/>
        <v>206.4</v>
      </c>
      <c r="S506" s="38">
        <f t="shared" ref="S506:S522" si="200">U506/8*8</f>
        <v>6163.2</v>
      </c>
      <c r="T506" s="38"/>
      <c r="U506" s="38">
        <f t="shared" si="191"/>
        <v>6163.2</v>
      </c>
      <c r="V506" s="47">
        <f>SUM(S506:S523)</f>
        <v>104774.4</v>
      </c>
      <c r="W506" s="47">
        <f>SUM(T506:T523)</f>
        <v>1071.94</v>
      </c>
      <c r="X506" s="38">
        <f>SUM(U506:U523)</f>
        <v>105846.34</v>
      </c>
      <c r="Y506" s="60"/>
    </row>
    <row r="507" s="1" customFormat="1" spans="1:25">
      <c r="A507" s="19">
        <v>504</v>
      </c>
      <c r="B507" s="20" t="s">
        <v>993</v>
      </c>
      <c r="C507" s="24" t="s">
        <v>995</v>
      </c>
      <c r="D507" s="24" t="s">
        <v>35</v>
      </c>
      <c r="E507" s="24">
        <v>45</v>
      </c>
      <c r="F507" s="22" t="s">
        <v>996</v>
      </c>
      <c r="G507" s="23" t="s">
        <v>993</v>
      </c>
      <c r="H507" s="23">
        <v>1120</v>
      </c>
      <c r="I507" s="23">
        <v>2</v>
      </c>
      <c r="J507" s="23">
        <v>1</v>
      </c>
      <c r="K507" s="23">
        <v>105</v>
      </c>
      <c r="L507" s="36">
        <f t="shared" si="198"/>
        <v>2240</v>
      </c>
      <c r="M507" s="35">
        <v>3</v>
      </c>
      <c r="N507" s="35">
        <v>315</v>
      </c>
      <c r="O507" s="36">
        <f t="shared" si="199"/>
        <v>3360</v>
      </c>
      <c r="P507" s="38">
        <f t="shared" si="197"/>
        <v>4287.76</v>
      </c>
      <c r="Q507" s="36">
        <f t="shared" si="195"/>
        <v>1669.04</v>
      </c>
      <c r="R507" s="36">
        <f t="shared" si="196"/>
        <v>206.4</v>
      </c>
      <c r="S507" s="38">
        <f t="shared" si="200"/>
        <v>6163.2</v>
      </c>
      <c r="T507" s="38"/>
      <c r="U507" s="38">
        <f t="shared" si="191"/>
        <v>6163.2</v>
      </c>
      <c r="V507" s="49"/>
      <c r="W507" s="49"/>
      <c r="X507" s="38"/>
      <c r="Y507" s="60"/>
    </row>
    <row r="508" s="1" customFormat="1" spans="1:25">
      <c r="A508" s="19">
        <v>505</v>
      </c>
      <c r="B508" s="20" t="s">
        <v>993</v>
      </c>
      <c r="C508" s="24" t="s">
        <v>997</v>
      </c>
      <c r="D508" s="24" t="s">
        <v>35</v>
      </c>
      <c r="E508" s="24">
        <v>32</v>
      </c>
      <c r="F508" s="22" t="s">
        <v>998</v>
      </c>
      <c r="G508" s="23" t="s">
        <v>993</v>
      </c>
      <c r="H508" s="23">
        <v>1120</v>
      </c>
      <c r="I508" s="23">
        <v>2</v>
      </c>
      <c r="J508" s="23">
        <v>1</v>
      </c>
      <c r="K508" s="23">
        <v>105</v>
      </c>
      <c r="L508" s="36">
        <f t="shared" si="198"/>
        <v>2240</v>
      </c>
      <c r="M508" s="35">
        <v>3</v>
      </c>
      <c r="N508" s="35">
        <v>315</v>
      </c>
      <c r="O508" s="36">
        <f t="shared" si="199"/>
        <v>3360</v>
      </c>
      <c r="P508" s="38">
        <f t="shared" ref="P508:P522" si="201">535.97*8</f>
        <v>4287.76</v>
      </c>
      <c r="Q508" s="36">
        <f t="shared" si="195"/>
        <v>1669.04</v>
      </c>
      <c r="R508" s="36">
        <f t="shared" si="196"/>
        <v>206.4</v>
      </c>
      <c r="S508" s="38">
        <f t="shared" si="200"/>
        <v>6163.2</v>
      </c>
      <c r="T508" s="38"/>
      <c r="U508" s="38">
        <f t="shared" si="191"/>
        <v>6163.2</v>
      </c>
      <c r="V508" s="49"/>
      <c r="W508" s="49"/>
      <c r="X508" s="38"/>
      <c r="Y508" s="60"/>
    </row>
    <row r="509" s="1" customFormat="1" spans="1:25">
      <c r="A509" s="19">
        <v>506</v>
      </c>
      <c r="B509" s="20" t="s">
        <v>993</v>
      </c>
      <c r="C509" s="24" t="s">
        <v>999</v>
      </c>
      <c r="D509" s="24" t="s">
        <v>35</v>
      </c>
      <c r="E509" s="24">
        <v>39</v>
      </c>
      <c r="F509" s="22" t="s">
        <v>291</v>
      </c>
      <c r="G509" s="23" t="s">
        <v>993</v>
      </c>
      <c r="H509" s="23">
        <v>1120</v>
      </c>
      <c r="I509" s="23">
        <v>2</v>
      </c>
      <c r="J509" s="23">
        <v>1</v>
      </c>
      <c r="K509" s="23">
        <v>105</v>
      </c>
      <c r="L509" s="36">
        <f t="shared" si="198"/>
        <v>2240</v>
      </c>
      <c r="M509" s="35">
        <v>3</v>
      </c>
      <c r="N509" s="35">
        <v>315</v>
      </c>
      <c r="O509" s="36">
        <f t="shared" si="199"/>
        <v>3360</v>
      </c>
      <c r="P509" s="38">
        <f t="shared" si="201"/>
        <v>4287.76</v>
      </c>
      <c r="Q509" s="36">
        <f t="shared" si="195"/>
        <v>1669.04</v>
      </c>
      <c r="R509" s="36">
        <f t="shared" ref="R509:R522" si="202">25.8*8</f>
        <v>206.4</v>
      </c>
      <c r="S509" s="38">
        <f t="shared" si="200"/>
        <v>6163.2</v>
      </c>
      <c r="T509" s="38"/>
      <c r="U509" s="38">
        <f t="shared" si="191"/>
        <v>6163.2</v>
      </c>
      <c r="V509" s="49"/>
      <c r="W509" s="49"/>
      <c r="X509" s="38"/>
      <c r="Y509" s="60"/>
    </row>
    <row r="510" s="1" customFormat="1" spans="1:25">
      <c r="A510" s="19">
        <v>507</v>
      </c>
      <c r="B510" s="20" t="s">
        <v>993</v>
      </c>
      <c r="C510" s="24" t="s">
        <v>1000</v>
      </c>
      <c r="D510" s="24" t="s">
        <v>30</v>
      </c>
      <c r="E510" s="24">
        <v>52</v>
      </c>
      <c r="F510" s="22" t="s">
        <v>169</v>
      </c>
      <c r="G510" s="23" t="s">
        <v>993</v>
      </c>
      <c r="H510" s="23">
        <v>1120</v>
      </c>
      <c r="I510" s="23">
        <v>2</v>
      </c>
      <c r="J510" s="23">
        <v>1</v>
      </c>
      <c r="K510" s="23">
        <v>105</v>
      </c>
      <c r="L510" s="36">
        <f t="shared" si="198"/>
        <v>2240</v>
      </c>
      <c r="M510" s="35">
        <v>3</v>
      </c>
      <c r="N510" s="35">
        <v>315</v>
      </c>
      <c r="O510" s="36">
        <f t="shared" si="199"/>
        <v>3360</v>
      </c>
      <c r="P510" s="38">
        <f t="shared" si="201"/>
        <v>4287.76</v>
      </c>
      <c r="Q510" s="36">
        <f t="shared" si="195"/>
        <v>1669.04</v>
      </c>
      <c r="R510" s="36">
        <f t="shared" si="202"/>
        <v>206.4</v>
      </c>
      <c r="S510" s="38">
        <f t="shared" si="200"/>
        <v>6163.2</v>
      </c>
      <c r="T510" s="38"/>
      <c r="U510" s="38">
        <f t="shared" si="191"/>
        <v>6163.2</v>
      </c>
      <c r="V510" s="49"/>
      <c r="W510" s="49"/>
      <c r="X510" s="38"/>
      <c r="Y510" s="60"/>
    </row>
    <row r="511" s="1" customFormat="1" spans="1:25">
      <c r="A511" s="19">
        <v>508</v>
      </c>
      <c r="B511" s="20" t="s">
        <v>993</v>
      </c>
      <c r="C511" s="24" t="s">
        <v>1001</v>
      </c>
      <c r="D511" s="24" t="s">
        <v>35</v>
      </c>
      <c r="E511" s="24">
        <v>34</v>
      </c>
      <c r="F511" s="22" t="s">
        <v>49</v>
      </c>
      <c r="G511" s="23" t="s">
        <v>993</v>
      </c>
      <c r="H511" s="23">
        <v>1120</v>
      </c>
      <c r="I511" s="23">
        <v>2</v>
      </c>
      <c r="J511" s="23">
        <v>1</v>
      </c>
      <c r="K511" s="23">
        <v>105</v>
      </c>
      <c r="L511" s="36">
        <f t="shared" si="198"/>
        <v>2240</v>
      </c>
      <c r="M511" s="35">
        <v>3</v>
      </c>
      <c r="N511" s="35">
        <v>315</v>
      </c>
      <c r="O511" s="36">
        <f t="shared" si="199"/>
        <v>3360</v>
      </c>
      <c r="P511" s="38">
        <f t="shared" si="201"/>
        <v>4287.76</v>
      </c>
      <c r="Q511" s="36">
        <f t="shared" ref="Q511:Q522" si="203">208.63*8</f>
        <v>1669.04</v>
      </c>
      <c r="R511" s="36">
        <f t="shared" si="202"/>
        <v>206.4</v>
      </c>
      <c r="S511" s="38">
        <f t="shared" si="200"/>
        <v>6163.2</v>
      </c>
      <c r="T511" s="38"/>
      <c r="U511" s="38">
        <f t="shared" si="191"/>
        <v>6163.2</v>
      </c>
      <c r="V511" s="49"/>
      <c r="W511" s="49"/>
      <c r="X511" s="38"/>
      <c r="Y511" s="60"/>
    </row>
    <row r="512" s="1" customFormat="1" spans="1:25">
      <c r="A512" s="19">
        <v>509</v>
      </c>
      <c r="B512" s="20" t="s">
        <v>993</v>
      </c>
      <c r="C512" s="24" t="s">
        <v>1002</v>
      </c>
      <c r="D512" s="24" t="s">
        <v>30</v>
      </c>
      <c r="E512" s="24">
        <v>27</v>
      </c>
      <c r="F512" s="22" t="s">
        <v>387</v>
      </c>
      <c r="G512" s="23" t="s">
        <v>993</v>
      </c>
      <c r="H512" s="23">
        <v>1120</v>
      </c>
      <c r="I512" s="23">
        <v>2</v>
      </c>
      <c r="J512" s="23">
        <v>1</v>
      </c>
      <c r="K512" s="23">
        <v>105</v>
      </c>
      <c r="L512" s="36">
        <f t="shared" si="198"/>
        <v>2240</v>
      </c>
      <c r="M512" s="35">
        <v>3</v>
      </c>
      <c r="N512" s="35">
        <v>315</v>
      </c>
      <c r="O512" s="36">
        <f t="shared" si="199"/>
        <v>3360</v>
      </c>
      <c r="P512" s="38">
        <f t="shared" si="201"/>
        <v>4287.76</v>
      </c>
      <c r="Q512" s="36">
        <f t="shared" si="203"/>
        <v>1669.04</v>
      </c>
      <c r="R512" s="36">
        <f t="shared" si="202"/>
        <v>206.4</v>
      </c>
      <c r="S512" s="38">
        <f t="shared" si="200"/>
        <v>6163.2</v>
      </c>
      <c r="T512" s="38"/>
      <c r="U512" s="38">
        <f t="shared" si="191"/>
        <v>6163.2</v>
      </c>
      <c r="V512" s="49"/>
      <c r="W512" s="49"/>
      <c r="X512" s="38"/>
      <c r="Y512" s="60"/>
    </row>
    <row r="513" s="1" customFormat="1" spans="1:25">
      <c r="A513" s="19">
        <v>510</v>
      </c>
      <c r="B513" s="20" t="s">
        <v>993</v>
      </c>
      <c r="C513" s="24" t="s">
        <v>1003</v>
      </c>
      <c r="D513" s="24" t="s">
        <v>35</v>
      </c>
      <c r="E513" s="24">
        <v>47</v>
      </c>
      <c r="F513" s="22" t="s">
        <v>135</v>
      </c>
      <c r="G513" s="23" t="s">
        <v>993</v>
      </c>
      <c r="H513" s="23">
        <v>1120</v>
      </c>
      <c r="I513" s="23">
        <v>2</v>
      </c>
      <c r="J513" s="23">
        <v>1</v>
      </c>
      <c r="K513" s="23">
        <v>105</v>
      </c>
      <c r="L513" s="36">
        <f t="shared" si="198"/>
        <v>2240</v>
      </c>
      <c r="M513" s="35">
        <v>3</v>
      </c>
      <c r="N513" s="35">
        <v>315</v>
      </c>
      <c r="O513" s="36">
        <f t="shared" si="199"/>
        <v>3360</v>
      </c>
      <c r="P513" s="38">
        <f t="shared" si="201"/>
        <v>4287.76</v>
      </c>
      <c r="Q513" s="36">
        <f t="shared" si="203"/>
        <v>1669.04</v>
      </c>
      <c r="R513" s="36">
        <f t="shared" si="202"/>
        <v>206.4</v>
      </c>
      <c r="S513" s="38">
        <f t="shared" si="200"/>
        <v>6163.2</v>
      </c>
      <c r="T513" s="38"/>
      <c r="U513" s="38">
        <f t="shared" si="191"/>
        <v>6163.2</v>
      </c>
      <c r="V513" s="49"/>
      <c r="W513" s="49"/>
      <c r="X513" s="38"/>
      <c r="Y513" s="60"/>
    </row>
    <row r="514" s="1" customFormat="1" spans="1:25">
      <c r="A514" s="19">
        <v>511</v>
      </c>
      <c r="B514" s="20" t="s">
        <v>993</v>
      </c>
      <c r="C514" s="24" t="s">
        <v>1004</v>
      </c>
      <c r="D514" s="24" t="s">
        <v>35</v>
      </c>
      <c r="E514" s="24">
        <v>44</v>
      </c>
      <c r="F514" s="22" t="s">
        <v>1005</v>
      </c>
      <c r="G514" s="23" t="s">
        <v>993</v>
      </c>
      <c r="H514" s="23">
        <v>1120</v>
      </c>
      <c r="I514" s="23">
        <v>2</v>
      </c>
      <c r="J514" s="23">
        <v>1</v>
      </c>
      <c r="K514" s="23">
        <v>105</v>
      </c>
      <c r="L514" s="36">
        <f t="shared" si="198"/>
        <v>2240</v>
      </c>
      <c r="M514" s="35">
        <v>3</v>
      </c>
      <c r="N514" s="35">
        <v>315</v>
      </c>
      <c r="O514" s="36">
        <f t="shared" si="199"/>
        <v>3360</v>
      </c>
      <c r="P514" s="38">
        <f t="shared" si="201"/>
        <v>4287.76</v>
      </c>
      <c r="Q514" s="36">
        <f t="shared" si="203"/>
        <v>1669.04</v>
      </c>
      <c r="R514" s="36">
        <f t="shared" si="202"/>
        <v>206.4</v>
      </c>
      <c r="S514" s="38">
        <f t="shared" si="200"/>
        <v>6163.2</v>
      </c>
      <c r="T514" s="38"/>
      <c r="U514" s="38">
        <f t="shared" si="191"/>
        <v>6163.2</v>
      </c>
      <c r="V514" s="49"/>
      <c r="W514" s="49"/>
      <c r="X514" s="38"/>
      <c r="Y514" s="60"/>
    </row>
    <row r="515" s="1" customFormat="1" spans="1:25">
      <c r="A515" s="19">
        <v>512</v>
      </c>
      <c r="B515" s="20" t="s">
        <v>993</v>
      </c>
      <c r="C515" s="24" t="s">
        <v>1006</v>
      </c>
      <c r="D515" s="24" t="s">
        <v>35</v>
      </c>
      <c r="E515" s="24">
        <v>47</v>
      </c>
      <c r="F515" s="22" t="s">
        <v>1007</v>
      </c>
      <c r="G515" s="23" t="s">
        <v>993</v>
      </c>
      <c r="H515" s="23">
        <v>1120</v>
      </c>
      <c r="I515" s="23">
        <v>2</v>
      </c>
      <c r="J515" s="23">
        <v>1</v>
      </c>
      <c r="K515" s="23">
        <v>105</v>
      </c>
      <c r="L515" s="36">
        <f t="shared" si="198"/>
        <v>2240</v>
      </c>
      <c r="M515" s="35">
        <v>3</v>
      </c>
      <c r="N515" s="35">
        <v>315</v>
      </c>
      <c r="O515" s="36">
        <f t="shared" si="199"/>
        <v>3360</v>
      </c>
      <c r="P515" s="38">
        <f t="shared" si="201"/>
        <v>4287.76</v>
      </c>
      <c r="Q515" s="36">
        <f t="shared" si="203"/>
        <v>1669.04</v>
      </c>
      <c r="R515" s="36">
        <f t="shared" si="202"/>
        <v>206.4</v>
      </c>
      <c r="S515" s="38">
        <f t="shared" si="200"/>
        <v>6163.2</v>
      </c>
      <c r="T515" s="38"/>
      <c r="U515" s="38">
        <f t="shared" si="191"/>
        <v>6163.2</v>
      </c>
      <c r="V515" s="49"/>
      <c r="W515" s="49"/>
      <c r="X515" s="38"/>
      <c r="Y515" s="60"/>
    </row>
    <row r="516" s="1" customFormat="1" spans="1:25">
      <c r="A516" s="19">
        <v>513</v>
      </c>
      <c r="B516" s="20" t="s">
        <v>993</v>
      </c>
      <c r="C516" s="24" t="s">
        <v>1008</v>
      </c>
      <c r="D516" s="24" t="s">
        <v>35</v>
      </c>
      <c r="E516" s="24">
        <v>49</v>
      </c>
      <c r="F516" s="22" t="s">
        <v>1009</v>
      </c>
      <c r="G516" s="23" t="s">
        <v>993</v>
      </c>
      <c r="H516" s="23">
        <v>1120</v>
      </c>
      <c r="I516" s="23">
        <v>2</v>
      </c>
      <c r="J516" s="23">
        <v>1</v>
      </c>
      <c r="K516" s="23">
        <v>105</v>
      </c>
      <c r="L516" s="36">
        <f t="shared" si="198"/>
        <v>2240</v>
      </c>
      <c r="M516" s="35">
        <v>3</v>
      </c>
      <c r="N516" s="35">
        <v>315</v>
      </c>
      <c r="O516" s="36">
        <f t="shared" si="199"/>
        <v>3360</v>
      </c>
      <c r="P516" s="38">
        <f t="shared" si="201"/>
        <v>4287.76</v>
      </c>
      <c r="Q516" s="36">
        <f t="shared" si="203"/>
        <v>1669.04</v>
      </c>
      <c r="R516" s="36">
        <f t="shared" si="202"/>
        <v>206.4</v>
      </c>
      <c r="S516" s="38">
        <f t="shared" si="200"/>
        <v>6163.2</v>
      </c>
      <c r="T516" s="38"/>
      <c r="U516" s="38">
        <f t="shared" si="191"/>
        <v>6163.2</v>
      </c>
      <c r="V516" s="49"/>
      <c r="W516" s="49"/>
      <c r="X516" s="38"/>
      <c r="Y516" s="60"/>
    </row>
    <row r="517" s="1" customFormat="1" spans="1:25">
      <c r="A517" s="19">
        <v>514</v>
      </c>
      <c r="B517" s="20" t="s">
        <v>993</v>
      </c>
      <c r="C517" s="24" t="s">
        <v>1010</v>
      </c>
      <c r="D517" s="24" t="s">
        <v>35</v>
      </c>
      <c r="E517" s="24">
        <v>44</v>
      </c>
      <c r="F517" s="22" t="s">
        <v>127</v>
      </c>
      <c r="G517" s="23" t="s">
        <v>993</v>
      </c>
      <c r="H517" s="23">
        <v>1120</v>
      </c>
      <c r="I517" s="23">
        <v>2</v>
      </c>
      <c r="J517" s="23">
        <v>1</v>
      </c>
      <c r="K517" s="23">
        <v>105</v>
      </c>
      <c r="L517" s="36">
        <f t="shared" si="198"/>
        <v>2240</v>
      </c>
      <c r="M517" s="35">
        <v>3</v>
      </c>
      <c r="N517" s="35">
        <v>315</v>
      </c>
      <c r="O517" s="36">
        <f t="shared" si="199"/>
        <v>3360</v>
      </c>
      <c r="P517" s="38">
        <f t="shared" si="201"/>
        <v>4287.76</v>
      </c>
      <c r="Q517" s="36">
        <f t="shared" si="203"/>
        <v>1669.04</v>
      </c>
      <c r="R517" s="36">
        <f t="shared" si="202"/>
        <v>206.4</v>
      </c>
      <c r="S517" s="38">
        <f t="shared" si="200"/>
        <v>6163.2</v>
      </c>
      <c r="T517" s="38"/>
      <c r="U517" s="38">
        <f t="shared" ref="U517:U536" si="204">SUM(P517:R517)</f>
        <v>6163.2</v>
      </c>
      <c r="V517" s="49"/>
      <c r="W517" s="49"/>
      <c r="X517" s="38"/>
      <c r="Y517" s="60"/>
    </row>
    <row r="518" s="1" customFormat="1" spans="1:25">
      <c r="A518" s="19">
        <v>515</v>
      </c>
      <c r="B518" s="20" t="s">
        <v>993</v>
      </c>
      <c r="C518" s="24" t="s">
        <v>1011</v>
      </c>
      <c r="D518" s="24" t="s">
        <v>35</v>
      </c>
      <c r="E518" s="24">
        <v>47</v>
      </c>
      <c r="F518" s="22" t="s">
        <v>151</v>
      </c>
      <c r="G518" s="23" t="s">
        <v>993</v>
      </c>
      <c r="H518" s="23">
        <v>1120</v>
      </c>
      <c r="I518" s="23">
        <v>2</v>
      </c>
      <c r="J518" s="23">
        <v>1</v>
      </c>
      <c r="K518" s="23">
        <v>105</v>
      </c>
      <c r="L518" s="36">
        <f t="shared" si="198"/>
        <v>2240</v>
      </c>
      <c r="M518" s="35">
        <v>3</v>
      </c>
      <c r="N518" s="35">
        <v>315</v>
      </c>
      <c r="O518" s="36">
        <f t="shared" si="199"/>
        <v>3360</v>
      </c>
      <c r="P518" s="38">
        <f t="shared" si="201"/>
        <v>4287.76</v>
      </c>
      <c r="Q518" s="36">
        <f t="shared" si="203"/>
        <v>1669.04</v>
      </c>
      <c r="R518" s="36">
        <f t="shared" si="202"/>
        <v>206.4</v>
      </c>
      <c r="S518" s="38">
        <f t="shared" si="200"/>
        <v>6163.2</v>
      </c>
      <c r="T518" s="38"/>
      <c r="U518" s="38">
        <f t="shared" si="204"/>
        <v>6163.2</v>
      </c>
      <c r="V518" s="49"/>
      <c r="W518" s="49"/>
      <c r="X518" s="38"/>
      <c r="Y518" s="60"/>
    </row>
    <row r="519" s="1" customFormat="1" spans="1:25">
      <c r="A519" s="19">
        <v>516</v>
      </c>
      <c r="B519" s="20" t="s">
        <v>993</v>
      </c>
      <c r="C519" s="24" t="s">
        <v>1012</v>
      </c>
      <c r="D519" s="24" t="s">
        <v>35</v>
      </c>
      <c r="E519" s="24">
        <v>47</v>
      </c>
      <c r="F519" s="22" t="s">
        <v>1013</v>
      </c>
      <c r="G519" s="23" t="s">
        <v>993</v>
      </c>
      <c r="H519" s="23">
        <v>1120</v>
      </c>
      <c r="I519" s="23">
        <v>2</v>
      </c>
      <c r="J519" s="23">
        <v>1</v>
      </c>
      <c r="K519" s="23">
        <v>105</v>
      </c>
      <c r="L519" s="36">
        <f t="shared" si="198"/>
        <v>2240</v>
      </c>
      <c r="M519" s="35">
        <v>3</v>
      </c>
      <c r="N519" s="35">
        <v>315</v>
      </c>
      <c r="O519" s="36">
        <f t="shared" si="199"/>
        <v>3360</v>
      </c>
      <c r="P519" s="38">
        <f t="shared" si="201"/>
        <v>4287.76</v>
      </c>
      <c r="Q519" s="36">
        <f t="shared" si="203"/>
        <v>1669.04</v>
      </c>
      <c r="R519" s="36">
        <f t="shared" si="202"/>
        <v>206.4</v>
      </c>
      <c r="S519" s="38">
        <f t="shared" si="200"/>
        <v>6163.2</v>
      </c>
      <c r="T519" s="38"/>
      <c r="U519" s="38">
        <f t="shared" si="204"/>
        <v>6163.2</v>
      </c>
      <c r="V519" s="49"/>
      <c r="W519" s="49"/>
      <c r="X519" s="38"/>
      <c r="Y519" s="60"/>
    </row>
    <row r="520" s="1" customFormat="1" spans="1:25">
      <c r="A520" s="19">
        <v>517</v>
      </c>
      <c r="B520" s="20" t="s">
        <v>993</v>
      </c>
      <c r="C520" s="24" t="s">
        <v>1014</v>
      </c>
      <c r="D520" s="24" t="s">
        <v>35</v>
      </c>
      <c r="E520" s="24">
        <v>48</v>
      </c>
      <c r="F520" s="22" t="s">
        <v>1015</v>
      </c>
      <c r="G520" s="23" t="s">
        <v>993</v>
      </c>
      <c r="H520" s="23">
        <v>1120</v>
      </c>
      <c r="I520" s="23">
        <v>2</v>
      </c>
      <c r="J520" s="23">
        <v>1</v>
      </c>
      <c r="K520" s="23">
        <v>105</v>
      </c>
      <c r="L520" s="36">
        <f t="shared" si="198"/>
        <v>2240</v>
      </c>
      <c r="M520" s="35">
        <v>3</v>
      </c>
      <c r="N520" s="35">
        <v>315</v>
      </c>
      <c r="O520" s="36">
        <f t="shared" si="199"/>
        <v>3360</v>
      </c>
      <c r="P520" s="38">
        <f t="shared" si="201"/>
        <v>4287.76</v>
      </c>
      <c r="Q520" s="36">
        <f t="shared" si="203"/>
        <v>1669.04</v>
      </c>
      <c r="R520" s="36">
        <f t="shared" si="202"/>
        <v>206.4</v>
      </c>
      <c r="S520" s="38">
        <f t="shared" si="200"/>
        <v>6163.2</v>
      </c>
      <c r="T520" s="38"/>
      <c r="U520" s="38">
        <f t="shared" si="204"/>
        <v>6163.2</v>
      </c>
      <c r="V520" s="49"/>
      <c r="W520" s="49"/>
      <c r="X520" s="38"/>
      <c r="Y520" s="60"/>
    </row>
    <row r="521" s="1" customFormat="1" spans="1:25">
      <c r="A521" s="19">
        <v>518</v>
      </c>
      <c r="B521" s="20" t="s">
        <v>1016</v>
      </c>
      <c r="C521" s="20" t="s">
        <v>1017</v>
      </c>
      <c r="D521" s="20" t="s">
        <v>30</v>
      </c>
      <c r="E521" s="20">
        <v>30</v>
      </c>
      <c r="F521" s="20" t="s">
        <v>1018</v>
      </c>
      <c r="G521" s="23" t="s">
        <v>993</v>
      </c>
      <c r="H521" s="23">
        <v>1120</v>
      </c>
      <c r="I521" s="23">
        <v>2</v>
      </c>
      <c r="J521" s="23">
        <v>1</v>
      </c>
      <c r="K521" s="23">
        <v>105</v>
      </c>
      <c r="L521" s="36">
        <f t="shared" si="198"/>
        <v>2240</v>
      </c>
      <c r="M521" s="35">
        <v>3</v>
      </c>
      <c r="N521" s="35">
        <v>315</v>
      </c>
      <c r="O521" s="36">
        <f t="shared" si="199"/>
        <v>3360</v>
      </c>
      <c r="P521" s="38">
        <f t="shared" si="201"/>
        <v>4287.76</v>
      </c>
      <c r="Q521" s="36">
        <f t="shared" si="203"/>
        <v>1669.04</v>
      </c>
      <c r="R521" s="36">
        <f t="shared" si="202"/>
        <v>206.4</v>
      </c>
      <c r="S521" s="38">
        <f t="shared" si="200"/>
        <v>6163.2</v>
      </c>
      <c r="T521" s="38"/>
      <c r="U521" s="38">
        <f t="shared" si="204"/>
        <v>6163.2</v>
      </c>
      <c r="V521" s="49"/>
      <c r="W521" s="49"/>
      <c r="X521" s="38"/>
      <c r="Y521" s="60"/>
    </row>
    <row r="522" s="1" customFormat="1" spans="1:25">
      <c r="A522" s="19">
        <v>519</v>
      </c>
      <c r="B522" s="20" t="s">
        <v>1016</v>
      </c>
      <c r="C522" s="20" t="s">
        <v>1019</v>
      </c>
      <c r="D522" s="20" t="s">
        <v>30</v>
      </c>
      <c r="E522" s="20">
        <v>28</v>
      </c>
      <c r="F522" s="20" t="s">
        <v>426</v>
      </c>
      <c r="G522" s="23" t="s">
        <v>993</v>
      </c>
      <c r="H522" s="23">
        <v>1120</v>
      </c>
      <c r="I522" s="23">
        <v>2</v>
      </c>
      <c r="J522" s="23">
        <v>1</v>
      </c>
      <c r="K522" s="23">
        <v>105</v>
      </c>
      <c r="L522" s="36">
        <f t="shared" si="198"/>
        <v>2240</v>
      </c>
      <c r="M522" s="35">
        <v>3</v>
      </c>
      <c r="N522" s="35">
        <v>315</v>
      </c>
      <c r="O522" s="36">
        <f t="shared" si="199"/>
        <v>3360</v>
      </c>
      <c r="P522" s="38">
        <f t="shared" si="201"/>
        <v>4287.76</v>
      </c>
      <c r="Q522" s="36">
        <f t="shared" si="203"/>
        <v>1669.04</v>
      </c>
      <c r="R522" s="36">
        <f t="shared" si="202"/>
        <v>206.4</v>
      </c>
      <c r="S522" s="38">
        <f t="shared" si="200"/>
        <v>6163.2</v>
      </c>
      <c r="T522" s="38"/>
      <c r="U522" s="38">
        <f t="shared" si="204"/>
        <v>6163.2</v>
      </c>
      <c r="V522" s="49"/>
      <c r="W522" s="49"/>
      <c r="X522" s="38"/>
      <c r="Y522" s="60"/>
    </row>
    <row r="523" s="1" customFormat="1" spans="1:25">
      <c r="A523" s="19">
        <v>520</v>
      </c>
      <c r="B523" s="23" t="s">
        <v>993</v>
      </c>
      <c r="C523" s="20" t="s">
        <v>1020</v>
      </c>
      <c r="D523" s="20" t="s">
        <v>35</v>
      </c>
      <c r="E523" s="20">
        <v>50</v>
      </c>
      <c r="F523" s="20" t="s">
        <v>1021</v>
      </c>
      <c r="G523" s="23" t="s">
        <v>993</v>
      </c>
      <c r="H523" s="23"/>
      <c r="I523" s="23"/>
      <c r="J523" s="23"/>
      <c r="K523" s="23"/>
      <c r="L523" s="36"/>
      <c r="M523" s="35"/>
      <c r="N523" s="35"/>
      <c r="O523" s="36"/>
      <c r="P523" s="38">
        <f>535.97*2</f>
        <v>1071.94</v>
      </c>
      <c r="Q523" s="36"/>
      <c r="R523" s="36"/>
      <c r="S523" s="38">
        <v>0</v>
      </c>
      <c r="T523" s="38">
        <f>U523</f>
        <v>1071.94</v>
      </c>
      <c r="U523" s="38">
        <f t="shared" si="204"/>
        <v>1071.94</v>
      </c>
      <c r="V523" s="48"/>
      <c r="W523" s="48"/>
      <c r="X523" s="38"/>
      <c r="Y523" s="60" t="s">
        <v>980</v>
      </c>
    </row>
    <row r="524" s="1" customFormat="1" spans="1:25">
      <c r="A524" s="19">
        <v>521</v>
      </c>
      <c r="B524" s="20" t="s">
        <v>1022</v>
      </c>
      <c r="C524" s="24" t="s">
        <v>1023</v>
      </c>
      <c r="D524" s="24" t="s">
        <v>35</v>
      </c>
      <c r="E524" s="24">
        <v>44</v>
      </c>
      <c r="F524" s="22" t="s">
        <v>113</v>
      </c>
      <c r="G524" s="23" t="s">
        <v>1022</v>
      </c>
      <c r="H524" s="23">
        <v>1120</v>
      </c>
      <c r="I524" s="23">
        <v>3</v>
      </c>
      <c r="J524" s="23">
        <v>2</v>
      </c>
      <c r="K524" s="23">
        <v>210</v>
      </c>
      <c r="L524" s="39">
        <f t="shared" ref="L524:L536" si="205">H524*3</f>
        <v>3360</v>
      </c>
      <c r="M524" s="35">
        <v>2</v>
      </c>
      <c r="N524" s="35">
        <v>210</v>
      </c>
      <c r="O524" s="23">
        <f t="shared" ref="O524:O536" si="206">H524*2</f>
        <v>2240</v>
      </c>
      <c r="P524" s="38">
        <f>535.97*8</f>
        <v>4287.76</v>
      </c>
      <c r="Q524" s="36">
        <f>208.63*8</f>
        <v>1669.04</v>
      </c>
      <c r="R524" s="36">
        <f>25.8*8</f>
        <v>206.4</v>
      </c>
      <c r="S524" s="38">
        <f t="shared" ref="S524:S536" si="207">U524/8*7</f>
        <v>5392.8</v>
      </c>
      <c r="T524" s="38">
        <f t="shared" ref="T524:T536" si="208">U524/8</f>
        <v>770.4</v>
      </c>
      <c r="U524" s="38">
        <f t="shared" si="204"/>
        <v>6163.2</v>
      </c>
      <c r="V524" s="47">
        <f>SUM(S524:S536)</f>
        <v>59530.135</v>
      </c>
      <c r="W524" s="47">
        <f>SUM(T524:T536)</f>
        <v>8504.3</v>
      </c>
      <c r="X524" s="38">
        <f>SUM(U524:U536)</f>
        <v>68034.44</v>
      </c>
      <c r="Y524" s="60"/>
    </row>
    <row r="525" s="1" customFormat="1" spans="1:25">
      <c r="A525" s="19">
        <v>522</v>
      </c>
      <c r="B525" s="20" t="s">
        <v>1022</v>
      </c>
      <c r="C525" s="24" t="s">
        <v>1024</v>
      </c>
      <c r="D525" s="24" t="s">
        <v>35</v>
      </c>
      <c r="E525" s="24">
        <v>29</v>
      </c>
      <c r="F525" s="22" t="s">
        <v>1025</v>
      </c>
      <c r="G525" s="23" t="s">
        <v>1022</v>
      </c>
      <c r="H525" s="23">
        <v>1120</v>
      </c>
      <c r="I525" s="23">
        <v>3</v>
      </c>
      <c r="J525" s="23">
        <v>2</v>
      </c>
      <c r="K525" s="23">
        <v>210</v>
      </c>
      <c r="L525" s="39">
        <f t="shared" si="205"/>
        <v>3360</v>
      </c>
      <c r="M525" s="35">
        <v>2</v>
      </c>
      <c r="N525" s="35">
        <v>210</v>
      </c>
      <c r="O525" s="23">
        <f t="shared" si="206"/>
        <v>2240</v>
      </c>
      <c r="P525" s="38">
        <f>535.97*8</f>
        <v>4287.76</v>
      </c>
      <c r="Q525" s="36"/>
      <c r="R525" s="36"/>
      <c r="S525" s="38">
        <f t="shared" si="207"/>
        <v>3751.79</v>
      </c>
      <c r="T525" s="38">
        <f t="shared" si="208"/>
        <v>535.97</v>
      </c>
      <c r="U525" s="38">
        <f t="shared" si="204"/>
        <v>4287.76</v>
      </c>
      <c r="V525" s="49"/>
      <c r="W525" s="49"/>
      <c r="X525" s="38"/>
      <c r="Y525" s="60"/>
    </row>
    <row r="526" s="1" customFormat="1" spans="1:25">
      <c r="A526" s="19">
        <v>523</v>
      </c>
      <c r="B526" s="20" t="s">
        <v>1022</v>
      </c>
      <c r="C526" s="24" t="s">
        <v>1026</v>
      </c>
      <c r="D526" s="24" t="s">
        <v>35</v>
      </c>
      <c r="E526" s="24">
        <v>33</v>
      </c>
      <c r="F526" s="22" t="s">
        <v>913</v>
      </c>
      <c r="G526" s="23" t="s">
        <v>1022</v>
      </c>
      <c r="H526" s="23">
        <v>1120</v>
      </c>
      <c r="I526" s="23">
        <v>3</v>
      </c>
      <c r="J526" s="23">
        <v>2</v>
      </c>
      <c r="K526" s="23">
        <v>210</v>
      </c>
      <c r="L526" s="39">
        <f t="shared" si="205"/>
        <v>3360</v>
      </c>
      <c r="M526" s="35">
        <v>2</v>
      </c>
      <c r="N526" s="35">
        <v>210</v>
      </c>
      <c r="O526" s="23">
        <f t="shared" si="206"/>
        <v>2240</v>
      </c>
      <c r="P526" s="38">
        <f>535.97*8</f>
        <v>4287.76</v>
      </c>
      <c r="Q526" s="36">
        <f t="shared" ref="Q526:Q531" si="209">208.63*8</f>
        <v>1669.04</v>
      </c>
      <c r="R526" s="36">
        <f t="shared" ref="R526:R531" si="210">25.8*8</f>
        <v>206.4</v>
      </c>
      <c r="S526" s="38">
        <f t="shared" si="207"/>
        <v>5392.8</v>
      </c>
      <c r="T526" s="38">
        <f t="shared" si="208"/>
        <v>770.4</v>
      </c>
      <c r="U526" s="38">
        <f t="shared" si="204"/>
        <v>6163.2</v>
      </c>
      <c r="V526" s="49"/>
      <c r="W526" s="49"/>
      <c r="X526" s="38"/>
      <c r="Y526" s="60"/>
    </row>
    <row r="527" s="1" customFormat="1" spans="1:25">
      <c r="A527" s="19">
        <v>524</v>
      </c>
      <c r="B527" s="20" t="s">
        <v>1022</v>
      </c>
      <c r="C527" s="24" t="s">
        <v>1027</v>
      </c>
      <c r="D527" s="24" t="s">
        <v>35</v>
      </c>
      <c r="E527" s="24">
        <v>35</v>
      </c>
      <c r="F527" s="22" t="s">
        <v>1028</v>
      </c>
      <c r="G527" s="23" t="s">
        <v>1022</v>
      </c>
      <c r="H527" s="23">
        <v>1120</v>
      </c>
      <c r="I527" s="23">
        <v>3</v>
      </c>
      <c r="J527" s="23">
        <v>2</v>
      </c>
      <c r="K527" s="23">
        <v>210</v>
      </c>
      <c r="L527" s="39">
        <f t="shared" si="205"/>
        <v>3360</v>
      </c>
      <c r="M527" s="35">
        <v>2</v>
      </c>
      <c r="N527" s="35">
        <v>210</v>
      </c>
      <c r="O527" s="23">
        <f t="shared" si="206"/>
        <v>2240</v>
      </c>
      <c r="P527" s="38">
        <f>535.97*8</f>
        <v>4287.76</v>
      </c>
      <c r="Q527" s="36"/>
      <c r="R527" s="36"/>
      <c r="S527" s="38">
        <f t="shared" si="207"/>
        <v>3751.79</v>
      </c>
      <c r="T527" s="38">
        <f t="shared" si="208"/>
        <v>535.97</v>
      </c>
      <c r="U527" s="38">
        <f t="shared" si="204"/>
        <v>4287.76</v>
      </c>
      <c r="V527" s="49"/>
      <c r="W527" s="49"/>
      <c r="X527" s="38"/>
      <c r="Y527" s="60"/>
    </row>
    <row r="528" s="1" customFormat="1" spans="1:25">
      <c r="A528" s="19">
        <v>525</v>
      </c>
      <c r="B528" s="20" t="s">
        <v>1022</v>
      </c>
      <c r="C528" s="24" t="s">
        <v>1029</v>
      </c>
      <c r="D528" s="24" t="s">
        <v>35</v>
      </c>
      <c r="E528" s="24">
        <v>42</v>
      </c>
      <c r="F528" s="22" t="s">
        <v>677</v>
      </c>
      <c r="G528" s="23" t="s">
        <v>1022</v>
      </c>
      <c r="H528" s="23">
        <v>1120</v>
      </c>
      <c r="I528" s="23">
        <v>3</v>
      </c>
      <c r="J528" s="23">
        <v>2</v>
      </c>
      <c r="K528" s="23">
        <v>210</v>
      </c>
      <c r="L528" s="39">
        <f t="shared" si="205"/>
        <v>3360</v>
      </c>
      <c r="M528" s="35">
        <v>2</v>
      </c>
      <c r="N528" s="35">
        <v>210</v>
      </c>
      <c r="O528" s="23">
        <f t="shared" si="206"/>
        <v>2240</v>
      </c>
      <c r="P528" s="38">
        <f>535.97*8</f>
        <v>4287.76</v>
      </c>
      <c r="Q528" s="36"/>
      <c r="R528" s="36"/>
      <c r="S528" s="38">
        <f t="shared" si="207"/>
        <v>3751.79</v>
      </c>
      <c r="T528" s="38">
        <f t="shared" si="208"/>
        <v>535.97</v>
      </c>
      <c r="U528" s="38">
        <f t="shared" si="204"/>
        <v>4287.76</v>
      </c>
      <c r="V528" s="49"/>
      <c r="W528" s="49"/>
      <c r="X528" s="38"/>
      <c r="Y528" s="60"/>
    </row>
    <row r="529" s="1" customFormat="1" spans="1:25">
      <c r="A529" s="19">
        <v>526</v>
      </c>
      <c r="B529" s="20" t="s">
        <v>1022</v>
      </c>
      <c r="C529" s="24" t="s">
        <v>1030</v>
      </c>
      <c r="D529" s="24" t="s">
        <v>35</v>
      </c>
      <c r="E529" s="24">
        <v>33</v>
      </c>
      <c r="F529" s="22" t="s">
        <v>579</v>
      </c>
      <c r="G529" s="23" t="s">
        <v>1022</v>
      </c>
      <c r="H529" s="23">
        <v>1120</v>
      </c>
      <c r="I529" s="23">
        <v>3</v>
      </c>
      <c r="J529" s="23">
        <v>2</v>
      </c>
      <c r="K529" s="23">
        <v>210</v>
      </c>
      <c r="L529" s="39">
        <f t="shared" si="205"/>
        <v>3360</v>
      </c>
      <c r="M529" s="35">
        <v>2</v>
      </c>
      <c r="N529" s="35">
        <v>210</v>
      </c>
      <c r="O529" s="23">
        <f t="shared" si="206"/>
        <v>2240</v>
      </c>
      <c r="P529" s="38">
        <f t="shared" ref="P529:P538" si="211">535.97*8</f>
        <v>4287.76</v>
      </c>
      <c r="Q529" s="36"/>
      <c r="R529" s="36"/>
      <c r="S529" s="38">
        <f t="shared" si="207"/>
        <v>3751.79</v>
      </c>
      <c r="T529" s="38">
        <f t="shared" si="208"/>
        <v>535.97</v>
      </c>
      <c r="U529" s="38">
        <f t="shared" si="204"/>
        <v>4287.76</v>
      </c>
      <c r="V529" s="49"/>
      <c r="W529" s="49"/>
      <c r="X529" s="38"/>
      <c r="Y529" s="60"/>
    </row>
    <row r="530" s="1" customFormat="1" spans="1:25">
      <c r="A530" s="19">
        <v>527</v>
      </c>
      <c r="B530" s="20" t="s">
        <v>1022</v>
      </c>
      <c r="C530" s="24" t="s">
        <v>1031</v>
      </c>
      <c r="D530" s="24" t="s">
        <v>35</v>
      </c>
      <c r="E530" s="24">
        <v>48</v>
      </c>
      <c r="F530" s="22" t="s">
        <v>1032</v>
      </c>
      <c r="G530" s="23" t="s">
        <v>1022</v>
      </c>
      <c r="H530" s="23">
        <v>1120</v>
      </c>
      <c r="I530" s="23">
        <v>3</v>
      </c>
      <c r="J530" s="23">
        <v>2</v>
      </c>
      <c r="K530" s="23">
        <v>210</v>
      </c>
      <c r="L530" s="39">
        <f t="shared" si="205"/>
        <v>3360</v>
      </c>
      <c r="M530" s="35">
        <v>2</v>
      </c>
      <c r="N530" s="35">
        <v>210</v>
      </c>
      <c r="O530" s="23">
        <f t="shared" si="206"/>
        <v>2240</v>
      </c>
      <c r="P530" s="38">
        <f t="shared" si="211"/>
        <v>4287.76</v>
      </c>
      <c r="Q530" s="36">
        <f t="shared" si="209"/>
        <v>1669.04</v>
      </c>
      <c r="R530" s="36">
        <f t="shared" si="210"/>
        <v>206.4</v>
      </c>
      <c r="S530" s="38">
        <f t="shared" si="207"/>
        <v>5392.8</v>
      </c>
      <c r="T530" s="38">
        <f t="shared" si="208"/>
        <v>770.4</v>
      </c>
      <c r="U530" s="38">
        <f t="shared" si="204"/>
        <v>6163.2</v>
      </c>
      <c r="V530" s="49"/>
      <c r="W530" s="49"/>
      <c r="X530" s="38"/>
      <c r="Y530" s="60"/>
    </row>
    <row r="531" s="1" customFormat="1" spans="1:25">
      <c r="A531" s="19">
        <v>528</v>
      </c>
      <c r="B531" s="20" t="s">
        <v>1022</v>
      </c>
      <c r="C531" s="24" t="s">
        <v>1033</v>
      </c>
      <c r="D531" s="24" t="s">
        <v>30</v>
      </c>
      <c r="E531" s="24">
        <v>33</v>
      </c>
      <c r="F531" s="22" t="s">
        <v>1034</v>
      </c>
      <c r="G531" s="23" t="s">
        <v>1022</v>
      </c>
      <c r="H531" s="23">
        <v>1120</v>
      </c>
      <c r="I531" s="23">
        <v>3</v>
      </c>
      <c r="J531" s="23">
        <v>2</v>
      </c>
      <c r="K531" s="23">
        <v>210</v>
      </c>
      <c r="L531" s="39">
        <f t="shared" si="205"/>
        <v>3360</v>
      </c>
      <c r="M531" s="35">
        <v>2</v>
      </c>
      <c r="N531" s="35">
        <v>210</v>
      </c>
      <c r="O531" s="23">
        <f t="shared" si="206"/>
        <v>2240</v>
      </c>
      <c r="P531" s="38">
        <f t="shared" si="211"/>
        <v>4287.76</v>
      </c>
      <c r="Q531" s="36">
        <f t="shared" si="209"/>
        <v>1669.04</v>
      </c>
      <c r="R531" s="36">
        <f t="shared" si="210"/>
        <v>206.4</v>
      </c>
      <c r="S531" s="38">
        <f t="shared" si="207"/>
        <v>5392.8</v>
      </c>
      <c r="T531" s="38">
        <f t="shared" si="208"/>
        <v>770.4</v>
      </c>
      <c r="U531" s="38">
        <f t="shared" si="204"/>
        <v>6163.2</v>
      </c>
      <c r="V531" s="49"/>
      <c r="W531" s="49"/>
      <c r="X531" s="38"/>
      <c r="Y531" s="60"/>
    </row>
    <row r="532" s="1" customFormat="1" spans="1:25">
      <c r="A532" s="19">
        <v>529</v>
      </c>
      <c r="B532" s="20" t="s">
        <v>1022</v>
      </c>
      <c r="C532" s="24" t="s">
        <v>1035</v>
      </c>
      <c r="D532" s="24" t="s">
        <v>35</v>
      </c>
      <c r="E532" s="24">
        <v>49</v>
      </c>
      <c r="F532" s="22" t="s">
        <v>119</v>
      </c>
      <c r="G532" s="23" t="s">
        <v>1022</v>
      </c>
      <c r="H532" s="23">
        <v>480</v>
      </c>
      <c r="I532" s="23">
        <v>3</v>
      </c>
      <c r="J532" s="23">
        <v>2</v>
      </c>
      <c r="K532" s="23">
        <v>90</v>
      </c>
      <c r="L532" s="39">
        <f t="shared" si="205"/>
        <v>1440</v>
      </c>
      <c r="M532" s="35">
        <v>2</v>
      </c>
      <c r="N532" s="35">
        <v>90</v>
      </c>
      <c r="O532" s="23">
        <f t="shared" si="206"/>
        <v>960</v>
      </c>
      <c r="P532" s="38">
        <f t="shared" si="211"/>
        <v>4287.76</v>
      </c>
      <c r="Q532" s="36"/>
      <c r="R532" s="36"/>
      <c r="S532" s="38">
        <f t="shared" si="207"/>
        <v>3751.79</v>
      </c>
      <c r="T532" s="38">
        <f t="shared" si="208"/>
        <v>535.97</v>
      </c>
      <c r="U532" s="38">
        <f t="shared" si="204"/>
        <v>4287.76</v>
      </c>
      <c r="V532" s="49"/>
      <c r="W532" s="49"/>
      <c r="X532" s="38"/>
      <c r="Y532" s="60"/>
    </row>
    <row r="533" s="1" customFormat="1" spans="1:25">
      <c r="A533" s="19">
        <v>530</v>
      </c>
      <c r="B533" s="20" t="s">
        <v>1022</v>
      </c>
      <c r="C533" s="24" t="s">
        <v>1036</v>
      </c>
      <c r="D533" s="24" t="s">
        <v>35</v>
      </c>
      <c r="E533" s="24">
        <v>50</v>
      </c>
      <c r="F533" s="22" t="s">
        <v>551</v>
      </c>
      <c r="G533" s="23" t="s">
        <v>1022</v>
      </c>
      <c r="H533" s="23">
        <v>1120</v>
      </c>
      <c r="I533" s="23">
        <v>3</v>
      </c>
      <c r="J533" s="23">
        <v>2</v>
      </c>
      <c r="K533" s="23">
        <v>210</v>
      </c>
      <c r="L533" s="39">
        <f t="shared" si="205"/>
        <v>3360</v>
      </c>
      <c r="M533" s="35">
        <v>2</v>
      </c>
      <c r="N533" s="35">
        <v>210</v>
      </c>
      <c r="O533" s="23">
        <f t="shared" si="206"/>
        <v>2240</v>
      </c>
      <c r="P533" s="38">
        <f t="shared" si="211"/>
        <v>4287.76</v>
      </c>
      <c r="Q533" s="36">
        <f>208.63*6</f>
        <v>1251.78</v>
      </c>
      <c r="R533" s="36">
        <f t="shared" ref="R533:R536" si="212">25.8*8</f>
        <v>206.4</v>
      </c>
      <c r="S533" s="38">
        <f t="shared" si="207"/>
        <v>5027.6975</v>
      </c>
      <c r="T533" s="38">
        <v>718.24</v>
      </c>
      <c r="U533" s="38">
        <f t="shared" si="204"/>
        <v>5745.94</v>
      </c>
      <c r="V533" s="49"/>
      <c r="W533" s="49"/>
      <c r="X533" s="38"/>
      <c r="Y533" s="60" t="s">
        <v>1037</v>
      </c>
    </row>
    <row r="534" s="1" customFormat="1" spans="1:25">
      <c r="A534" s="19">
        <v>531</v>
      </c>
      <c r="B534" s="20" t="s">
        <v>1022</v>
      </c>
      <c r="C534" s="24" t="s">
        <v>1038</v>
      </c>
      <c r="D534" s="24" t="s">
        <v>30</v>
      </c>
      <c r="E534" s="24">
        <v>55</v>
      </c>
      <c r="F534" s="22" t="s">
        <v>1039</v>
      </c>
      <c r="G534" s="23" t="s">
        <v>1022</v>
      </c>
      <c r="H534" s="23">
        <v>1120</v>
      </c>
      <c r="I534" s="23">
        <v>3</v>
      </c>
      <c r="J534" s="23">
        <v>2</v>
      </c>
      <c r="K534" s="23">
        <v>210</v>
      </c>
      <c r="L534" s="39">
        <f t="shared" si="205"/>
        <v>3360</v>
      </c>
      <c r="M534" s="35">
        <v>2</v>
      </c>
      <c r="N534" s="35">
        <v>210</v>
      </c>
      <c r="O534" s="23">
        <f t="shared" si="206"/>
        <v>2240</v>
      </c>
      <c r="P534" s="38">
        <f t="shared" si="211"/>
        <v>4287.76</v>
      </c>
      <c r="Q534" s="36">
        <f>208.63*6</f>
        <v>1251.78</v>
      </c>
      <c r="R534" s="36">
        <f t="shared" si="212"/>
        <v>206.4</v>
      </c>
      <c r="S534" s="38">
        <f t="shared" si="207"/>
        <v>5027.6975</v>
      </c>
      <c r="T534" s="38">
        <v>718.24</v>
      </c>
      <c r="U534" s="38">
        <f t="shared" si="204"/>
        <v>5745.94</v>
      </c>
      <c r="V534" s="49"/>
      <c r="W534" s="49"/>
      <c r="X534" s="38"/>
      <c r="Y534" s="60" t="s">
        <v>1037</v>
      </c>
    </row>
    <row r="535" s="1" customFormat="1" spans="1:25">
      <c r="A535" s="19">
        <v>532</v>
      </c>
      <c r="B535" s="20" t="s">
        <v>1022</v>
      </c>
      <c r="C535" s="24" t="s">
        <v>1040</v>
      </c>
      <c r="D535" s="24" t="s">
        <v>30</v>
      </c>
      <c r="E535" s="24">
        <v>55</v>
      </c>
      <c r="F535" s="22" t="s">
        <v>1034</v>
      </c>
      <c r="G535" s="23" t="s">
        <v>1022</v>
      </c>
      <c r="H535" s="23">
        <v>1120</v>
      </c>
      <c r="I535" s="23">
        <v>3</v>
      </c>
      <c r="J535" s="23">
        <v>2</v>
      </c>
      <c r="K535" s="23">
        <v>210</v>
      </c>
      <c r="L535" s="39">
        <f t="shared" si="205"/>
        <v>3360</v>
      </c>
      <c r="M535" s="35">
        <v>2</v>
      </c>
      <c r="N535" s="35">
        <v>210</v>
      </c>
      <c r="O535" s="23">
        <f t="shared" si="206"/>
        <v>2240</v>
      </c>
      <c r="P535" s="38">
        <f t="shared" si="211"/>
        <v>4287.76</v>
      </c>
      <c r="Q535" s="36"/>
      <c r="R535" s="36"/>
      <c r="S535" s="38">
        <f t="shared" si="207"/>
        <v>3751.79</v>
      </c>
      <c r="T535" s="38">
        <f t="shared" si="208"/>
        <v>535.97</v>
      </c>
      <c r="U535" s="38">
        <f t="shared" si="204"/>
        <v>4287.76</v>
      </c>
      <c r="V535" s="49"/>
      <c r="W535" s="49"/>
      <c r="X535" s="38"/>
      <c r="Y535" s="60"/>
    </row>
    <row r="536" s="1" customFormat="1" spans="1:25">
      <c r="A536" s="19">
        <v>533</v>
      </c>
      <c r="B536" s="20" t="s">
        <v>1041</v>
      </c>
      <c r="C536" s="24" t="s">
        <v>1042</v>
      </c>
      <c r="D536" s="20" t="s">
        <v>35</v>
      </c>
      <c r="E536" s="20">
        <v>47</v>
      </c>
      <c r="F536" s="20" t="s">
        <v>1043</v>
      </c>
      <c r="G536" s="23" t="s">
        <v>1022</v>
      </c>
      <c r="H536" s="23">
        <v>1120</v>
      </c>
      <c r="I536" s="23">
        <v>3</v>
      </c>
      <c r="J536" s="23">
        <v>2</v>
      </c>
      <c r="K536" s="23">
        <v>210</v>
      </c>
      <c r="L536" s="39">
        <f t="shared" si="205"/>
        <v>3360</v>
      </c>
      <c r="M536" s="35">
        <v>2</v>
      </c>
      <c r="N536" s="35">
        <v>210</v>
      </c>
      <c r="O536" s="23">
        <f t="shared" si="206"/>
        <v>2240</v>
      </c>
      <c r="P536" s="38">
        <f t="shared" si="211"/>
        <v>4287.76</v>
      </c>
      <c r="Q536" s="36">
        <f>208.63*8</f>
        <v>1669.04</v>
      </c>
      <c r="R536" s="36">
        <f t="shared" si="212"/>
        <v>206.4</v>
      </c>
      <c r="S536" s="38">
        <f t="shared" si="207"/>
        <v>5392.8</v>
      </c>
      <c r="T536" s="38">
        <f t="shared" si="208"/>
        <v>770.4</v>
      </c>
      <c r="U536" s="38">
        <f t="shared" si="204"/>
        <v>6163.2</v>
      </c>
      <c r="V536" s="48"/>
      <c r="W536" s="48"/>
      <c r="X536" s="38"/>
      <c r="Y536" s="60"/>
    </row>
    <row r="537" s="3" customFormat="1" spans="1:25">
      <c r="A537" s="19">
        <v>534</v>
      </c>
      <c r="B537" s="19" t="s">
        <v>1044</v>
      </c>
      <c r="C537" s="24" t="s">
        <v>1045</v>
      </c>
      <c r="D537" s="24" t="s">
        <v>30</v>
      </c>
      <c r="E537" s="24">
        <v>34</v>
      </c>
      <c r="F537" s="22" t="s">
        <v>1046</v>
      </c>
      <c r="G537" s="23" t="s">
        <v>1044</v>
      </c>
      <c r="H537" s="23">
        <v>1120</v>
      </c>
      <c r="I537" s="23">
        <v>5</v>
      </c>
      <c r="J537" s="23">
        <v>4</v>
      </c>
      <c r="K537" s="23">
        <v>420</v>
      </c>
      <c r="L537" s="39">
        <f t="shared" ref="L537:L548" si="213">H537*5</f>
        <v>5600</v>
      </c>
      <c r="M537" s="68">
        <v>0</v>
      </c>
      <c r="N537" s="68">
        <v>0</v>
      </c>
      <c r="O537" s="69">
        <v>0</v>
      </c>
      <c r="P537" s="70"/>
      <c r="Q537" s="69"/>
      <c r="R537" s="69"/>
      <c r="S537" s="70">
        <v>0</v>
      </c>
      <c r="T537" s="70"/>
      <c r="U537" s="70"/>
      <c r="V537" s="72">
        <f>SUM(S537:S548)</f>
        <v>0</v>
      </c>
      <c r="W537" s="72">
        <f>SUM(T537:T548)</f>
        <v>37099.73</v>
      </c>
      <c r="X537" s="70">
        <f>SUM(U537:U548)</f>
        <v>37099.73</v>
      </c>
      <c r="Y537" s="75" t="s">
        <v>32</v>
      </c>
    </row>
    <row r="538" s="3" customFormat="1" spans="1:25">
      <c r="A538" s="19">
        <v>535</v>
      </c>
      <c r="B538" s="19" t="s">
        <v>1044</v>
      </c>
      <c r="C538" s="24" t="s">
        <v>1047</v>
      </c>
      <c r="D538" s="24" t="s">
        <v>30</v>
      </c>
      <c r="E538" s="24">
        <v>50</v>
      </c>
      <c r="F538" s="22" t="s">
        <v>124</v>
      </c>
      <c r="G538" s="23" t="s">
        <v>1044</v>
      </c>
      <c r="H538" s="23">
        <v>1120</v>
      </c>
      <c r="I538" s="23">
        <v>5</v>
      </c>
      <c r="J538" s="23">
        <v>4</v>
      </c>
      <c r="K538" s="23">
        <v>420</v>
      </c>
      <c r="L538" s="39">
        <f t="shared" si="213"/>
        <v>5600</v>
      </c>
      <c r="M538" s="68">
        <v>0</v>
      </c>
      <c r="N538" s="68">
        <v>0</v>
      </c>
      <c r="O538" s="69">
        <v>0</v>
      </c>
      <c r="P538" s="70"/>
      <c r="Q538" s="69"/>
      <c r="R538" s="69"/>
      <c r="S538" s="70">
        <v>0</v>
      </c>
      <c r="T538" s="70"/>
      <c r="U538" s="70"/>
      <c r="V538" s="73"/>
      <c r="W538" s="73"/>
      <c r="X538" s="70"/>
      <c r="Y538" s="75" t="s">
        <v>32</v>
      </c>
    </row>
    <row r="539" s="3" customFormat="1" spans="1:25">
      <c r="A539" s="19">
        <v>536</v>
      </c>
      <c r="B539" s="19" t="s">
        <v>1044</v>
      </c>
      <c r="C539" s="24" t="s">
        <v>1048</v>
      </c>
      <c r="D539" s="24" t="s">
        <v>30</v>
      </c>
      <c r="E539" s="24">
        <v>33</v>
      </c>
      <c r="F539" s="22" t="s">
        <v>426</v>
      </c>
      <c r="G539" s="23" t="s">
        <v>1044</v>
      </c>
      <c r="H539" s="23">
        <v>1120</v>
      </c>
      <c r="I539" s="23">
        <v>5</v>
      </c>
      <c r="J539" s="23">
        <v>4</v>
      </c>
      <c r="K539" s="23">
        <v>420</v>
      </c>
      <c r="L539" s="39">
        <f t="shared" si="213"/>
        <v>5600</v>
      </c>
      <c r="M539" s="68">
        <v>0</v>
      </c>
      <c r="N539" s="68">
        <v>0</v>
      </c>
      <c r="O539" s="69">
        <v>0</v>
      </c>
      <c r="P539" s="70">
        <f t="shared" ref="P538:P548" si="214">535.97*8</f>
        <v>4287.76</v>
      </c>
      <c r="Q539" s="69"/>
      <c r="R539" s="69"/>
      <c r="S539" s="70">
        <v>0</v>
      </c>
      <c r="T539" s="70">
        <f t="shared" ref="T537:T548" si="215">U539</f>
        <v>4287.76</v>
      </c>
      <c r="U539" s="70">
        <f>SUM(P539:R539)</f>
        <v>4287.76</v>
      </c>
      <c r="V539" s="73"/>
      <c r="W539" s="73"/>
      <c r="X539" s="70"/>
      <c r="Y539" s="76"/>
    </row>
    <row r="540" s="3" customFormat="1" spans="1:25">
      <c r="A540" s="19">
        <v>537</v>
      </c>
      <c r="B540" s="19" t="s">
        <v>1044</v>
      </c>
      <c r="C540" s="24" t="s">
        <v>1049</v>
      </c>
      <c r="D540" s="24" t="s">
        <v>35</v>
      </c>
      <c r="E540" s="24">
        <v>45</v>
      </c>
      <c r="F540" s="22" t="s">
        <v>581</v>
      </c>
      <c r="G540" s="23" t="s">
        <v>1044</v>
      </c>
      <c r="H540" s="23">
        <v>1120</v>
      </c>
      <c r="I540" s="23">
        <v>5</v>
      </c>
      <c r="J540" s="23">
        <v>4</v>
      </c>
      <c r="K540" s="23">
        <v>420</v>
      </c>
      <c r="L540" s="39">
        <f t="shared" si="213"/>
        <v>5600</v>
      </c>
      <c r="M540" s="68">
        <v>0</v>
      </c>
      <c r="N540" s="68">
        <v>0</v>
      </c>
      <c r="O540" s="69">
        <v>0</v>
      </c>
      <c r="P540" s="70">
        <f t="shared" si="214"/>
        <v>4287.76</v>
      </c>
      <c r="Q540" s="69"/>
      <c r="R540" s="69"/>
      <c r="S540" s="70">
        <v>0</v>
      </c>
      <c r="T540" s="70">
        <f t="shared" si="215"/>
        <v>4287.76</v>
      </c>
      <c r="U540" s="70">
        <f>SUM(P540:R540)</f>
        <v>4287.76</v>
      </c>
      <c r="V540" s="73"/>
      <c r="W540" s="73"/>
      <c r="X540" s="70"/>
      <c r="Y540" s="76"/>
    </row>
    <row r="541" s="3" customFormat="1" spans="1:25">
      <c r="A541" s="19">
        <v>538</v>
      </c>
      <c r="B541" s="19" t="s">
        <v>1044</v>
      </c>
      <c r="C541" s="24" t="s">
        <v>1050</v>
      </c>
      <c r="D541" s="24" t="s">
        <v>35</v>
      </c>
      <c r="E541" s="24">
        <v>50</v>
      </c>
      <c r="F541" s="22" t="s">
        <v>564</v>
      </c>
      <c r="G541" s="23" t="s">
        <v>1044</v>
      </c>
      <c r="H541" s="23">
        <v>1120</v>
      </c>
      <c r="I541" s="23">
        <v>5</v>
      </c>
      <c r="J541" s="23">
        <v>4</v>
      </c>
      <c r="K541" s="23">
        <v>420</v>
      </c>
      <c r="L541" s="39">
        <f t="shared" si="213"/>
        <v>5600</v>
      </c>
      <c r="M541" s="68">
        <v>0</v>
      </c>
      <c r="N541" s="68">
        <v>0</v>
      </c>
      <c r="O541" s="69">
        <v>0</v>
      </c>
      <c r="P541" s="70">
        <f t="shared" si="214"/>
        <v>4287.76</v>
      </c>
      <c r="Q541" s="69"/>
      <c r="R541" s="69"/>
      <c r="S541" s="70">
        <v>0</v>
      </c>
      <c r="T541" s="70">
        <f t="shared" si="215"/>
        <v>4287.76</v>
      </c>
      <c r="U541" s="70">
        <f>SUM(P541:R541)</f>
        <v>4287.76</v>
      </c>
      <c r="V541" s="73"/>
      <c r="W541" s="73"/>
      <c r="X541" s="70"/>
      <c r="Y541" s="76"/>
    </row>
    <row r="542" s="3" customFormat="1" spans="1:25">
      <c r="A542" s="19">
        <v>539</v>
      </c>
      <c r="B542" s="19" t="s">
        <v>1044</v>
      </c>
      <c r="C542" s="24" t="s">
        <v>971</v>
      </c>
      <c r="D542" s="24" t="s">
        <v>35</v>
      </c>
      <c r="E542" s="24">
        <v>44</v>
      </c>
      <c r="F542" s="22" t="s">
        <v>913</v>
      </c>
      <c r="G542" s="23" t="s">
        <v>1044</v>
      </c>
      <c r="H542" s="23">
        <v>1120</v>
      </c>
      <c r="I542" s="23">
        <v>5</v>
      </c>
      <c r="J542" s="23">
        <v>4</v>
      </c>
      <c r="K542" s="23">
        <v>420</v>
      </c>
      <c r="L542" s="39">
        <f t="shared" si="213"/>
        <v>5600</v>
      </c>
      <c r="M542" s="68">
        <v>0</v>
      </c>
      <c r="N542" s="68">
        <v>0</v>
      </c>
      <c r="O542" s="69">
        <v>0</v>
      </c>
      <c r="P542" s="70">
        <f t="shared" si="214"/>
        <v>4287.76</v>
      </c>
      <c r="Q542" s="69"/>
      <c r="R542" s="69"/>
      <c r="S542" s="70">
        <v>0</v>
      </c>
      <c r="T542" s="70">
        <f t="shared" si="215"/>
        <v>4287.76</v>
      </c>
      <c r="U542" s="70">
        <f>SUM(P542:R542)</f>
        <v>4287.76</v>
      </c>
      <c r="V542" s="73"/>
      <c r="W542" s="73"/>
      <c r="X542" s="70"/>
      <c r="Y542" s="76"/>
    </row>
    <row r="543" s="3" customFormat="1" spans="1:25">
      <c r="A543" s="19">
        <v>540</v>
      </c>
      <c r="B543" s="19" t="s">
        <v>1044</v>
      </c>
      <c r="C543" s="24" t="s">
        <v>1051</v>
      </c>
      <c r="D543" s="24" t="s">
        <v>35</v>
      </c>
      <c r="E543" s="24">
        <v>36</v>
      </c>
      <c r="F543" s="22" t="s">
        <v>86</v>
      </c>
      <c r="G543" s="23" t="s">
        <v>1044</v>
      </c>
      <c r="H543" s="23">
        <v>1120</v>
      </c>
      <c r="I543" s="23">
        <v>5</v>
      </c>
      <c r="J543" s="23">
        <v>4</v>
      </c>
      <c r="K543" s="23">
        <v>420</v>
      </c>
      <c r="L543" s="39">
        <f t="shared" si="213"/>
        <v>5600</v>
      </c>
      <c r="M543" s="68">
        <v>0</v>
      </c>
      <c r="N543" s="68">
        <v>0</v>
      </c>
      <c r="O543" s="69">
        <v>0</v>
      </c>
      <c r="P543" s="70">
        <f t="shared" si="214"/>
        <v>4287.76</v>
      </c>
      <c r="Q543" s="69">
        <f>208.63*6</f>
        <v>1251.78</v>
      </c>
      <c r="R543" s="69">
        <f>25.8*8</f>
        <v>206.4</v>
      </c>
      <c r="S543" s="69">
        <v>0</v>
      </c>
      <c r="T543" s="70">
        <f t="shared" si="215"/>
        <v>5745.94</v>
      </c>
      <c r="U543" s="70">
        <f>SUM(P543:R543)</f>
        <v>5745.94</v>
      </c>
      <c r="V543" s="73"/>
      <c r="W543" s="73"/>
      <c r="X543" s="70"/>
      <c r="Y543" s="76" t="s">
        <v>1037</v>
      </c>
    </row>
    <row r="544" s="3" customFormat="1" spans="1:25">
      <c r="A544" s="19">
        <v>541</v>
      </c>
      <c r="B544" s="19" t="s">
        <v>1044</v>
      </c>
      <c r="C544" s="24" t="s">
        <v>1052</v>
      </c>
      <c r="D544" s="24" t="s">
        <v>30</v>
      </c>
      <c r="E544" s="24">
        <v>51</v>
      </c>
      <c r="F544" s="22" t="s">
        <v>278</v>
      </c>
      <c r="G544" s="23" t="s">
        <v>1044</v>
      </c>
      <c r="H544" s="23">
        <v>1120</v>
      </c>
      <c r="I544" s="23">
        <v>5</v>
      </c>
      <c r="J544" s="23">
        <v>4</v>
      </c>
      <c r="K544" s="23">
        <v>420</v>
      </c>
      <c r="L544" s="39">
        <f t="shared" si="213"/>
        <v>5600</v>
      </c>
      <c r="M544" s="68">
        <v>0</v>
      </c>
      <c r="N544" s="68">
        <v>0</v>
      </c>
      <c r="O544" s="69">
        <v>0</v>
      </c>
      <c r="P544" s="70"/>
      <c r="Q544" s="69"/>
      <c r="R544" s="69"/>
      <c r="S544" s="70">
        <v>0</v>
      </c>
      <c r="T544" s="70"/>
      <c r="U544" s="70"/>
      <c r="V544" s="73"/>
      <c r="W544" s="73"/>
      <c r="X544" s="70"/>
      <c r="Y544" s="75" t="s">
        <v>32</v>
      </c>
    </row>
    <row r="545" s="3" customFormat="1" spans="1:25">
      <c r="A545" s="19">
        <v>542</v>
      </c>
      <c r="B545" s="19" t="s">
        <v>1044</v>
      </c>
      <c r="C545" s="24" t="s">
        <v>1053</v>
      </c>
      <c r="D545" s="24" t="s">
        <v>30</v>
      </c>
      <c r="E545" s="24">
        <v>57</v>
      </c>
      <c r="F545" s="22" t="s">
        <v>423</v>
      </c>
      <c r="G545" s="23" t="s">
        <v>1044</v>
      </c>
      <c r="H545" s="23">
        <v>1120</v>
      </c>
      <c r="I545" s="23">
        <v>5</v>
      </c>
      <c r="J545" s="23">
        <v>4</v>
      </c>
      <c r="K545" s="23">
        <v>420</v>
      </c>
      <c r="L545" s="39">
        <f t="shared" si="213"/>
        <v>5600</v>
      </c>
      <c r="M545" s="68">
        <v>0</v>
      </c>
      <c r="N545" s="68">
        <v>0</v>
      </c>
      <c r="O545" s="69">
        <v>0</v>
      </c>
      <c r="P545" s="70"/>
      <c r="Q545" s="69"/>
      <c r="R545" s="69"/>
      <c r="S545" s="70">
        <v>0</v>
      </c>
      <c r="T545" s="70"/>
      <c r="U545" s="70"/>
      <c r="V545" s="73"/>
      <c r="W545" s="73"/>
      <c r="X545" s="70"/>
      <c r="Y545" s="75" t="s">
        <v>32</v>
      </c>
    </row>
    <row r="546" s="3" customFormat="1" spans="1:25">
      <c r="A546" s="19">
        <v>543</v>
      </c>
      <c r="B546" s="19" t="s">
        <v>1044</v>
      </c>
      <c r="C546" s="24" t="s">
        <v>1054</v>
      </c>
      <c r="D546" s="24" t="s">
        <v>35</v>
      </c>
      <c r="E546" s="24">
        <v>50</v>
      </c>
      <c r="F546" s="26" t="s">
        <v>613</v>
      </c>
      <c r="G546" s="23" t="s">
        <v>1044</v>
      </c>
      <c r="H546" s="23">
        <v>1120</v>
      </c>
      <c r="I546" s="23">
        <v>5</v>
      </c>
      <c r="J546" s="23">
        <v>4</v>
      </c>
      <c r="K546" s="23">
        <v>420</v>
      </c>
      <c r="L546" s="39">
        <f t="shared" si="213"/>
        <v>5600</v>
      </c>
      <c r="M546" s="68">
        <v>0</v>
      </c>
      <c r="N546" s="68">
        <v>0</v>
      </c>
      <c r="O546" s="69">
        <v>0</v>
      </c>
      <c r="P546" s="70">
        <f>535.97*7</f>
        <v>3751.79</v>
      </c>
      <c r="Q546" s="69"/>
      <c r="R546" s="69"/>
      <c r="S546" s="70">
        <v>0</v>
      </c>
      <c r="T546" s="70">
        <f t="shared" si="215"/>
        <v>3751.79</v>
      </c>
      <c r="U546" s="70">
        <f>SUM(P546:R546)</f>
        <v>3751.79</v>
      </c>
      <c r="V546" s="73"/>
      <c r="W546" s="73"/>
      <c r="X546" s="70"/>
      <c r="Y546" s="76" t="s">
        <v>1055</v>
      </c>
    </row>
    <row r="547" s="3" customFormat="1" spans="1:25">
      <c r="A547" s="19">
        <v>544</v>
      </c>
      <c r="B547" s="19" t="s">
        <v>1044</v>
      </c>
      <c r="C547" s="24" t="s">
        <v>1056</v>
      </c>
      <c r="D547" s="24" t="s">
        <v>35</v>
      </c>
      <c r="E547" s="24">
        <v>34</v>
      </c>
      <c r="F547" s="22" t="s">
        <v>355</v>
      </c>
      <c r="G547" s="23" t="s">
        <v>1044</v>
      </c>
      <c r="H547" s="23">
        <v>1120</v>
      </c>
      <c r="I547" s="23">
        <v>5</v>
      </c>
      <c r="J547" s="23">
        <v>4</v>
      </c>
      <c r="K547" s="23">
        <v>420</v>
      </c>
      <c r="L547" s="39">
        <f t="shared" si="213"/>
        <v>5600</v>
      </c>
      <c r="M547" s="68">
        <v>0</v>
      </c>
      <c r="N547" s="68">
        <v>0</v>
      </c>
      <c r="O547" s="69">
        <v>0</v>
      </c>
      <c r="P547" s="70">
        <f t="shared" si="214"/>
        <v>4287.76</v>
      </c>
      <c r="Q547" s="69"/>
      <c r="R547" s="69"/>
      <c r="S547" s="70">
        <v>0</v>
      </c>
      <c r="T547" s="70">
        <f t="shared" si="215"/>
        <v>4287.76</v>
      </c>
      <c r="U547" s="70">
        <f t="shared" ref="U547:U563" si="216">SUM(P547:R547)</f>
        <v>4287.76</v>
      </c>
      <c r="V547" s="73"/>
      <c r="W547" s="73"/>
      <c r="X547" s="70"/>
      <c r="Y547" s="69"/>
    </row>
    <row r="548" s="3" customFormat="1" spans="1:25">
      <c r="A548" s="19">
        <v>545</v>
      </c>
      <c r="B548" s="19" t="s">
        <v>1044</v>
      </c>
      <c r="C548" s="24" t="s">
        <v>1057</v>
      </c>
      <c r="D548" s="24" t="s">
        <v>35</v>
      </c>
      <c r="E548" s="24">
        <v>46</v>
      </c>
      <c r="F548" s="26" t="s">
        <v>364</v>
      </c>
      <c r="G548" s="23" t="s">
        <v>1044</v>
      </c>
      <c r="H548" s="23">
        <v>1120</v>
      </c>
      <c r="I548" s="23">
        <v>5</v>
      </c>
      <c r="J548" s="23">
        <v>4</v>
      </c>
      <c r="K548" s="23">
        <v>420</v>
      </c>
      <c r="L548" s="39">
        <f t="shared" si="213"/>
        <v>5600</v>
      </c>
      <c r="M548" s="68">
        <v>0</v>
      </c>
      <c r="N548" s="68">
        <v>0</v>
      </c>
      <c r="O548" s="69">
        <v>0</v>
      </c>
      <c r="P548" s="70">
        <f t="shared" si="214"/>
        <v>4287.76</v>
      </c>
      <c r="Q548" s="69">
        <f>208.63*8</f>
        <v>1669.04</v>
      </c>
      <c r="R548" s="69">
        <f>25.8*8</f>
        <v>206.4</v>
      </c>
      <c r="S548" s="70">
        <v>0</v>
      </c>
      <c r="T548" s="70">
        <f t="shared" si="215"/>
        <v>6163.2</v>
      </c>
      <c r="U548" s="70">
        <f t="shared" si="216"/>
        <v>6163.2</v>
      </c>
      <c r="V548" s="74"/>
      <c r="W548" s="74"/>
      <c r="X548" s="70"/>
      <c r="Y548" s="69"/>
    </row>
    <row r="549" s="3" customFormat="1" spans="1:25">
      <c r="A549" s="19">
        <v>546</v>
      </c>
      <c r="B549" s="19" t="s">
        <v>1058</v>
      </c>
      <c r="C549" s="24" t="s">
        <v>1059</v>
      </c>
      <c r="D549" s="24" t="s">
        <v>35</v>
      </c>
      <c r="E549" s="24">
        <v>40</v>
      </c>
      <c r="F549" s="22" t="s">
        <v>1060</v>
      </c>
      <c r="G549" s="23" t="s">
        <v>1058</v>
      </c>
      <c r="H549" s="23">
        <v>1120</v>
      </c>
      <c r="I549" s="23">
        <v>2</v>
      </c>
      <c r="J549" s="23">
        <v>1</v>
      </c>
      <c r="K549" s="23">
        <v>105</v>
      </c>
      <c r="L549" s="69">
        <f>H549*2</f>
        <v>2240</v>
      </c>
      <c r="M549" s="68">
        <v>3</v>
      </c>
      <c r="N549" s="68">
        <v>315</v>
      </c>
      <c r="O549" s="69">
        <f>H549*3</f>
        <v>3360</v>
      </c>
      <c r="P549" s="70">
        <f>581.12*8</f>
        <v>4648.96</v>
      </c>
      <c r="Q549" s="69">
        <f>208.63*8</f>
        <v>1669.04</v>
      </c>
      <c r="R549" s="69">
        <f>25.8*8</f>
        <v>206.4</v>
      </c>
      <c r="S549" s="70">
        <f>U549/8*8</f>
        <v>6524.4</v>
      </c>
      <c r="T549" s="70"/>
      <c r="U549" s="70">
        <f t="shared" si="216"/>
        <v>6524.4</v>
      </c>
      <c r="V549" s="72">
        <f>SUM(S549:S555)</f>
        <v>24362.59</v>
      </c>
      <c r="W549" s="72">
        <f>SUM(T549:T555)</f>
        <v>12233.25</v>
      </c>
      <c r="X549" s="70">
        <f>SUM(U549:U555)</f>
        <v>36595.84</v>
      </c>
      <c r="Y549" s="69"/>
    </row>
    <row r="550" s="3" customFormat="1" spans="1:25">
      <c r="A550" s="19">
        <v>547</v>
      </c>
      <c r="B550" s="19" t="s">
        <v>1058</v>
      </c>
      <c r="C550" s="24" t="s">
        <v>1061</v>
      </c>
      <c r="D550" s="24" t="s">
        <v>30</v>
      </c>
      <c r="E550" s="24">
        <v>33</v>
      </c>
      <c r="F550" s="22" t="s">
        <v>1062</v>
      </c>
      <c r="G550" s="23" t="s">
        <v>1058</v>
      </c>
      <c r="H550" s="23">
        <v>1120</v>
      </c>
      <c r="I550" s="23">
        <v>5</v>
      </c>
      <c r="J550" s="23">
        <v>4</v>
      </c>
      <c r="K550" s="23">
        <v>420</v>
      </c>
      <c r="L550" s="39">
        <f>H550*5</f>
        <v>5600</v>
      </c>
      <c r="M550" s="68">
        <v>0</v>
      </c>
      <c r="N550" s="68">
        <v>0</v>
      </c>
      <c r="O550" s="69">
        <v>0</v>
      </c>
      <c r="P550" s="70">
        <f t="shared" ref="P549:P555" si="217">581.12*8</f>
        <v>4648.96</v>
      </c>
      <c r="Q550" s="69">
        <f>208.63*8</f>
        <v>1669.04</v>
      </c>
      <c r="R550" s="69">
        <f t="shared" ref="R550:R563" si="218">25.8*8</f>
        <v>206.4</v>
      </c>
      <c r="S550" s="70">
        <v>0</v>
      </c>
      <c r="T550" s="70">
        <f>U550</f>
        <v>6524.4</v>
      </c>
      <c r="U550" s="70">
        <f t="shared" si="216"/>
        <v>6524.4</v>
      </c>
      <c r="V550" s="73"/>
      <c r="W550" s="73"/>
      <c r="X550" s="70"/>
      <c r="Y550" s="69"/>
    </row>
    <row r="551" s="3" customFormat="1" spans="1:25">
      <c r="A551" s="19">
        <v>548</v>
      </c>
      <c r="B551" s="19" t="s">
        <v>1058</v>
      </c>
      <c r="C551" s="24" t="s">
        <v>1063</v>
      </c>
      <c r="D551" s="24" t="s">
        <v>30</v>
      </c>
      <c r="E551" s="24">
        <v>33</v>
      </c>
      <c r="F551" s="22" t="s">
        <v>1064</v>
      </c>
      <c r="G551" s="23" t="s">
        <v>1058</v>
      </c>
      <c r="H551" s="23">
        <v>480</v>
      </c>
      <c r="I551" s="23">
        <v>2</v>
      </c>
      <c r="J551" s="23">
        <v>1</v>
      </c>
      <c r="K551" s="23">
        <v>45</v>
      </c>
      <c r="L551" s="69">
        <f>H551*2</f>
        <v>960</v>
      </c>
      <c r="M551" s="68">
        <v>3</v>
      </c>
      <c r="N551" s="68">
        <v>90</v>
      </c>
      <c r="O551" s="69">
        <f>H551*3</f>
        <v>1440</v>
      </c>
      <c r="P551" s="70">
        <f t="shared" si="217"/>
        <v>4648.96</v>
      </c>
      <c r="Q551" s="69"/>
      <c r="R551" s="69">
        <f t="shared" si="218"/>
        <v>206.4</v>
      </c>
      <c r="S551" s="70">
        <f>U551/8*8</f>
        <v>4855.36</v>
      </c>
      <c r="T551" s="70"/>
      <c r="U551" s="70">
        <f t="shared" si="216"/>
        <v>4855.36</v>
      </c>
      <c r="V551" s="73"/>
      <c r="W551" s="73"/>
      <c r="X551" s="70"/>
      <c r="Y551" s="69"/>
    </row>
    <row r="552" s="3" customFormat="1" spans="1:25">
      <c r="A552" s="19">
        <v>549</v>
      </c>
      <c r="B552" s="19" t="s">
        <v>1058</v>
      </c>
      <c r="C552" s="24" t="s">
        <v>1065</v>
      </c>
      <c r="D552" s="24" t="s">
        <v>35</v>
      </c>
      <c r="E552" s="24">
        <v>50</v>
      </c>
      <c r="F552" s="22" t="s">
        <v>1066</v>
      </c>
      <c r="G552" s="23" t="s">
        <v>1058</v>
      </c>
      <c r="H552" s="23">
        <v>480</v>
      </c>
      <c r="I552" s="23">
        <v>2</v>
      </c>
      <c r="J552" s="23">
        <v>1</v>
      </c>
      <c r="K552" s="23">
        <v>45</v>
      </c>
      <c r="L552" s="69">
        <f>H552*2</f>
        <v>960</v>
      </c>
      <c r="M552" s="68">
        <v>3</v>
      </c>
      <c r="N552" s="68">
        <v>90</v>
      </c>
      <c r="O552" s="69">
        <f>H552*3</f>
        <v>1440</v>
      </c>
      <c r="P552" s="70">
        <f t="shared" si="217"/>
        <v>4648.96</v>
      </c>
      <c r="Q552" s="69"/>
      <c r="R552" s="69">
        <f t="shared" si="218"/>
        <v>206.4</v>
      </c>
      <c r="S552" s="70">
        <f>U552/8*8</f>
        <v>4855.36</v>
      </c>
      <c r="T552" s="70"/>
      <c r="U552" s="70">
        <f t="shared" si="216"/>
        <v>4855.36</v>
      </c>
      <c r="V552" s="73"/>
      <c r="W552" s="73"/>
      <c r="X552" s="70"/>
      <c r="Y552" s="69"/>
    </row>
    <row r="553" s="3" customFormat="1" spans="1:25">
      <c r="A553" s="19">
        <v>550</v>
      </c>
      <c r="B553" s="19" t="s">
        <v>1058</v>
      </c>
      <c r="C553" s="24" t="s">
        <v>1067</v>
      </c>
      <c r="D553" s="24" t="s">
        <v>35</v>
      </c>
      <c r="E553" s="24">
        <v>32</v>
      </c>
      <c r="F553" s="22" t="s">
        <v>579</v>
      </c>
      <c r="G553" s="23" t="s">
        <v>1058</v>
      </c>
      <c r="H553" s="23">
        <v>480</v>
      </c>
      <c r="I553" s="23">
        <v>2</v>
      </c>
      <c r="J553" s="23">
        <v>1</v>
      </c>
      <c r="K553" s="23">
        <v>45</v>
      </c>
      <c r="L553" s="69">
        <f>H553*2</f>
        <v>960</v>
      </c>
      <c r="M553" s="68">
        <v>3</v>
      </c>
      <c r="N553" s="68">
        <v>90</v>
      </c>
      <c r="O553" s="69">
        <f>H553*3</f>
        <v>1440</v>
      </c>
      <c r="P553" s="70">
        <f>581.12*1</f>
        <v>581.12</v>
      </c>
      <c r="Q553" s="69"/>
      <c r="R553" s="69">
        <f t="shared" si="218"/>
        <v>206.4</v>
      </c>
      <c r="S553" s="70">
        <f>U553/1*1</f>
        <v>787.52</v>
      </c>
      <c r="T553" s="70"/>
      <c r="U553" s="70">
        <f t="shared" si="216"/>
        <v>787.52</v>
      </c>
      <c r="V553" s="73"/>
      <c r="W553" s="73"/>
      <c r="X553" s="70"/>
      <c r="Y553" s="76" t="s">
        <v>1068</v>
      </c>
    </row>
    <row r="554" s="3" customFormat="1" spans="1:25">
      <c r="A554" s="19">
        <v>551</v>
      </c>
      <c r="B554" s="19" t="s">
        <v>1058</v>
      </c>
      <c r="C554" s="24" t="s">
        <v>1069</v>
      </c>
      <c r="D554" s="24" t="s">
        <v>30</v>
      </c>
      <c r="E554" s="24">
        <v>44</v>
      </c>
      <c r="F554" s="26" t="s">
        <v>1070</v>
      </c>
      <c r="G554" s="23" t="s">
        <v>1058</v>
      </c>
      <c r="H554" s="23">
        <v>1120</v>
      </c>
      <c r="I554" s="23">
        <v>2</v>
      </c>
      <c r="J554" s="23">
        <v>1</v>
      </c>
      <c r="K554" s="23">
        <v>105</v>
      </c>
      <c r="L554" s="69">
        <f>H554*2</f>
        <v>2240</v>
      </c>
      <c r="M554" s="68">
        <v>3</v>
      </c>
      <c r="N554" s="68">
        <v>315</v>
      </c>
      <c r="O554" s="69">
        <f>H554*3</f>
        <v>3360</v>
      </c>
      <c r="P554" s="70">
        <f t="shared" si="217"/>
        <v>4648.96</v>
      </c>
      <c r="Q554" s="69">
        <f t="shared" ref="Q553:Q563" si="219">208.63*8</f>
        <v>1669.04</v>
      </c>
      <c r="R554" s="69">
        <f t="shared" si="218"/>
        <v>206.4</v>
      </c>
      <c r="S554" s="70">
        <f>U554/8*8</f>
        <v>6524.4</v>
      </c>
      <c r="T554" s="70"/>
      <c r="U554" s="70">
        <f t="shared" si="216"/>
        <v>6524.4</v>
      </c>
      <c r="V554" s="73"/>
      <c r="W554" s="73"/>
      <c r="X554" s="70"/>
      <c r="Y554" s="69"/>
    </row>
    <row r="555" s="3" customFormat="1" spans="1:25">
      <c r="A555" s="19">
        <v>552</v>
      </c>
      <c r="B555" s="19" t="s">
        <v>1058</v>
      </c>
      <c r="C555" s="24" t="s">
        <v>1071</v>
      </c>
      <c r="D555" s="24" t="s">
        <v>35</v>
      </c>
      <c r="E555" s="24">
        <v>31</v>
      </c>
      <c r="F555" s="26" t="s">
        <v>1072</v>
      </c>
      <c r="G555" s="23" t="s">
        <v>1058</v>
      </c>
      <c r="H555" s="23">
        <v>1120</v>
      </c>
      <c r="I555" s="23">
        <v>5</v>
      </c>
      <c r="J555" s="23">
        <v>4</v>
      </c>
      <c r="K555" s="23">
        <v>420</v>
      </c>
      <c r="L555" s="69">
        <f>H555*5</f>
        <v>5600</v>
      </c>
      <c r="M555" s="68">
        <v>0</v>
      </c>
      <c r="N555" s="68">
        <v>0</v>
      </c>
      <c r="O555" s="69">
        <v>0</v>
      </c>
      <c r="P555" s="70">
        <f t="shared" si="217"/>
        <v>4648.96</v>
      </c>
      <c r="Q555" s="69">
        <f t="shared" si="219"/>
        <v>1669.04</v>
      </c>
      <c r="R555" s="69">
        <f t="shared" si="218"/>
        <v>206.4</v>
      </c>
      <c r="S555" s="70">
        <f>U:U/8</f>
        <v>815.55</v>
      </c>
      <c r="T555" s="70">
        <f>U555/8*7</f>
        <v>5708.85</v>
      </c>
      <c r="U555" s="70">
        <f t="shared" si="216"/>
        <v>6524.4</v>
      </c>
      <c r="V555" s="74"/>
      <c r="W555" s="74"/>
      <c r="X555" s="70"/>
      <c r="Y555" s="69"/>
    </row>
    <row r="556" s="3" customFormat="1" spans="1:25">
      <c r="A556" s="19">
        <v>553</v>
      </c>
      <c r="B556" s="19" t="s">
        <v>1073</v>
      </c>
      <c r="C556" s="24" t="s">
        <v>1074</v>
      </c>
      <c r="D556" s="24" t="s">
        <v>30</v>
      </c>
      <c r="E556" s="24">
        <v>27</v>
      </c>
      <c r="F556" s="26" t="s">
        <v>1075</v>
      </c>
      <c r="G556" s="23" t="s">
        <v>1073</v>
      </c>
      <c r="H556" s="23">
        <v>1120</v>
      </c>
      <c r="I556" s="23">
        <v>4</v>
      </c>
      <c r="J556" s="23">
        <v>3</v>
      </c>
      <c r="K556" s="23">
        <v>315</v>
      </c>
      <c r="L556" s="23">
        <f>H556*4</f>
        <v>4480</v>
      </c>
      <c r="M556" s="68">
        <v>1</v>
      </c>
      <c r="N556" s="68">
        <v>105</v>
      </c>
      <c r="O556" s="69">
        <f>H556*1</f>
        <v>1120</v>
      </c>
      <c r="P556" s="70">
        <f>535.97*8</f>
        <v>4287.76</v>
      </c>
      <c r="Q556" s="69">
        <f t="shared" si="219"/>
        <v>1669.04</v>
      </c>
      <c r="R556" s="69">
        <f t="shared" si="218"/>
        <v>206.4</v>
      </c>
      <c r="S556" s="70">
        <f>U556/8*6</f>
        <v>4622.4</v>
      </c>
      <c r="T556" s="70">
        <f>U556/8*2</f>
        <v>1540.8</v>
      </c>
      <c r="U556" s="70">
        <f t="shared" si="216"/>
        <v>6163.2</v>
      </c>
      <c r="V556" s="72">
        <f>SUM(S556:S561)</f>
        <v>12326.4</v>
      </c>
      <c r="W556" s="72">
        <f>SUM(T556:T561)</f>
        <v>24652.8</v>
      </c>
      <c r="X556" s="70">
        <f>SUM(U556:U561)</f>
        <v>36979.2</v>
      </c>
      <c r="Y556" s="69"/>
    </row>
    <row r="557" s="3" customFormat="1" spans="1:25">
      <c r="A557" s="19">
        <v>554</v>
      </c>
      <c r="B557" s="19" t="s">
        <v>1073</v>
      </c>
      <c r="C557" s="24" t="s">
        <v>1076</v>
      </c>
      <c r="D557" s="24" t="s">
        <v>35</v>
      </c>
      <c r="E557" s="24">
        <v>42</v>
      </c>
      <c r="F557" s="22" t="s">
        <v>1077</v>
      </c>
      <c r="G557" s="23" t="s">
        <v>1073</v>
      </c>
      <c r="H557" s="23">
        <v>480</v>
      </c>
      <c r="I557" s="23">
        <v>5</v>
      </c>
      <c r="J557" s="23">
        <v>4</v>
      </c>
      <c r="K557" s="23">
        <v>480</v>
      </c>
      <c r="L557" s="39">
        <f>H557*5</f>
        <v>2400</v>
      </c>
      <c r="M557" s="68">
        <v>0</v>
      </c>
      <c r="N557" s="68">
        <v>0</v>
      </c>
      <c r="O557" s="69">
        <v>0</v>
      </c>
      <c r="P557" s="70">
        <f>535.97*8</f>
        <v>4287.76</v>
      </c>
      <c r="Q557" s="69">
        <f t="shared" si="219"/>
        <v>1669.04</v>
      </c>
      <c r="R557" s="69">
        <f t="shared" si="218"/>
        <v>206.4</v>
      </c>
      <c r="S557" s="70">
        <v>0</v>
      </c>
      <c r="T557" s="70">
        <f>U557</f>
        <v>6163.2</v>
      </c>
      <c r="U557" s="70">
        <f t="shared" si="216"/>
        <v>6163.2</v>
      </c>
      <c r="V557" s="73"/>
      <c r="W557" s="73"/>
      <c r="X557" s="70"/>
      <c r="Y557" s="69"/>
    </row>
    <row r="558" s="3" customFormat="1" spans="1:25">
      <c r="A558" s="19">
        <v>555</v>
      </c>
      <c r="B558" s="19" t="s">
        <v>1073</v>
      </c>
      <c r="C558" s="24" t="s">
        <v>1078</v>
      </c>
      <c r="D558" s="24" t="s">
        <v>30</v>
      </c>
      <c r="E558" s="24">
        <v>59</v>
      </c>
      <c r="F558" s="26" t="s">
        <v>1079</v>
      </c>
      <c r="G558" s="23" t="s">
        <v>1073</v>
      </c>
      <c r="H558" s="23">
        <v>480</v>
      </c>
      <c r="I558" s="23">
        <v>5</v>
      </c>
      <c r="J558" s="23">
        <v>4</v>
      </c>
      <c r="K558" s="23">
        <v>180</v>
      </c>
      <c r="L558" s="69">
        <f>H558*5</f>
        <v>2400</v>
      </c>
      <c r="M558" s="68">
        <v>0</v>
      </c>
      <c r="N558" s="68">
        <v>0</v>
      </c>
      <c r="O558" s="69">
        <v>0</v>
      </c>
      <c r="P558" s="70">
        <f>535.97*8</f>
        <v>4287.76</v>
      </c>
      <c r="Q558" s="69">
        <f t="shared" si="219"/>
        <v>1669.04</v>
      </c>
      <c r="R558" s="69">
        <f t="shared" si="218"/>
        <v>206.4</v>
      </c>
      <c r="S558" s="70">
        <f>U558/8*5</f>
        <v>3852</v>
      </c>
      <c r="T558" s="70">
        <f>U558/8*3</f>
        <v>2311.2</v>
      </c>
      <c r="U558" s="70">
        <f t="shared" si="216"/>
        <v>6163.2</v>
      </c>
      <c r="V558" s="73"/>
      <c r="W558" s="73"/>
      <c r="X558" s="70"/>
      <c r="Y558" s="69"/>
    </row>
    <row r="559" s="3" customFormat="1" spans="1:25">
      <c r="A559" s="19">
        <v>556</v>
      </c>
      <c r="B559" s="19" t="s">
        <v>1073</v>
      </c>
      <c r="C559" s="24" t="s">
        <v>1080</v>
      </c>
      <c r="D559" s="24" t="s">
        <v>35</v>
      </c>
      <c r="E559" s="24">
        <v>49</v>
      </c>
      <c r="F559" s="22" t="s">
        <v>613</v>
      </c>
      <c r="G559" s="23" t="s">
        <v>1073</v>
      </c>
      <c r="H559" s="23">
        <v>1120</v>
      </c>
      <c r="I559" s="23">
        <v>5</v>
      </c>
      <c r="J559" s="23">
        <v>4</v>
      </c>
      <c r="K559" s="23">
        <v>420</v>
      </c>
      <c r="L559" s="39">
        <f>H559*5</f>
        <v>5600</v>
      </c>
      <c r="M559" s="68">
        <v>0</v>
      </c>
      <c r="N559" s="68">
        <v>0</v>
      </c>
      <c r="O559" s="69">
        <v>0</v>
      </c>
      <c r="P559" s="70">
        <f t="shared" ref="P559:P568" si="220">535.97*8</f>
        <v>4287.76</v>
      </c>
      <c r="Q559" s="69">
        <f t="shared" si="219"/>
        <v>1669.04</v>
      </c>
      <c r="R559" s="69">
        <f t="shared" si="218"/>
        <v>206.4</v>
      </c>
      <c r="S559" s="70">
        <v>0</v>
      </c>
      <c r="T559" s="70">
        <f>U559</f>
        <v>6163.2</v>
      </c>
      <c r="U559" s="70">
        <f t="shared" si="216"/>
        <v>6163.2</v>
      </c>
      <c r="V559" s="73"/>
      <c r="W559" s="73"/>
      <c r="X559" s="70"/>
      <c r="Y559" s="69"/>
    </row>
    <row r="560" s="3" customFormat="1" spans="1:25">
      <c r="A560" s="19">
        <v>557</v>
      </c>
      <c r="B560" s="19" t="s">
        <v>1073</v>
      </c>
      <c r="C560" s="24" t="s">
        <v>1081</v>
      </c>
      <c r="D560" s="24" t="s">
        <v>35</v>
      </c>
      <c r="E560" s="24">
        <v>39</v>
      </c>
      <c r="F560" s="22" t="s">
        <v>829</v>
      </c>
      <c r="G560" s="23" t="s">
        <v>1073</v>
      </c>
      <c r="H560" s="23">
        <v>1120</v>
      </c>
      <c r="I560" s="23">
        <v>5</v>
      </c>
      <c r="J560" s="23">
        <v>4</v>
      </c>
      <c r="K560" s="23">
        <v>420</v>
      </c>
      <c r="L560" s="39">
        <f>H560*5</f>
        <v>5600</v>
      </c>
      <c r="M560" s="68">
        <v>0</v>
      </c>
      <c r="N560" s="68">
        <v>0</v>
      </c>
      <c r="O560" s="69">
        <v>0</v>
      </c>
      <c r="P560" s="70">
        <f t="shared" si="220"/>
        <v>4287.76</v>
      </c>
      <c r="Q560" s="69">
        <f t="shared" si="219"/>
        <v>1669.04</v>
      </c>
      <c r="R560" s="69">
        <f t="shared" si="218"/>
        <v>206.4</v>
      </c>
      <c r="S560" s="70">
        <v>0</v>
      </c>
      <c r="T560" s="70">
        <f>U560</f>
        <v>6163.2</v>
      </c>
      <c r="U560" s="70">
        <f t="shared" si="216"/>
        <v>6163.2</v>
      </c>
      <c r="V560" s="73"/>
      <c r="W560" s="73"/>
      <c r="X560" s="70"/>
      <c r="Y560" s="69"/>
    </row>
    <row r="561" s="3" customFormat="1" spans="1:25">
      <c r="A561" s="19">
        <v>558</v>
      </c>
      <c r="B561" s="19" t="s">
        <v>1073</v>
      </c>
      <c r="C561" s="24" t="s">
        <v>1082</v>
      </c>
      <c r="D561" s="24" t="s">
        <v>35</v>
      </c>
      <c r="E561" s="24">
        <v>43</v>
      </c>
      <c r="F561" s="26" t="s">
        <v>581</v>
      </c>
      <c r="G561" s="23" t="s">
        <v>1073</v>
      </c>
      <c r="H561" s="23">
        <v>1120</v>
      </c>
      <c r="I561" s="23">
        <v>5</v>
      </c>
      <c r="J561" s="23">
        <v>4</v>
      </c>
      <c r="K561" s="23">
        <v>420</v>
      </c>
      <c r="L561" s="69">
        <f>H561*5</f>
        <v>5600</v>
      </c>
      <c r="M561" s="68">
        <v>0</v>
      </c>
      <c r="N561" s="68">
        <v>0</v>
      </c>
      <c r="O561" s="69">
        <v>0</v>
      </c>
      <c r="P561" s="70">
        <f t="shared" si="220"/>
        <v>4287.76</v>
      </c>
      <c r="Q561" s="69">
        <f t="shared" si="219"/>
        <v>1669.04</v>
      </c>
      <c r="R561" s="69">
        <f t="shared" si="218"/>
        <v>206.4</v>
      </c>
      <c r="S561" s="70">
        <f>U561/8*5</f>
        <v>3852</v>
      </c>
      <c r="T561" s="70">
        <f>U561/8*3</f>
        <v>2311.2</v>
      </c>
      <c r="U561" s="70">
        <f t="shared" si="216"/>
        <v>6163.2</v>
      </c>
      <c r="V561" s="74"/>
      <c r="W561" s="74"/>
      <c r="X561" s="70"/>
      <c r="Y561" s="69"/>
    </row>
    <row r="562" s="3" customFormat="1" ht="15" customHeight="1" spans="1:25">
      <c r="A562" s="19">
        <v>559</v>
      </c>
      <c r="B562" s="19" t="s">
        <v>1083</v>
      </c>
      <c r="C562" s="24" t="s">
        <v>1084</v>
      </c>
      <c r="D562" s="24" t="s">
        <v>30</v>
      </c>
      <c r="E562" s="24">
        <v>33</v>
      </c>
      <c r="F562" s="22" t="s">
        <v>232</v>
      </c>
      <c r="G562" s="23" t="s">
        <v>1083</v>
      </c>
      <c r="H562" s="23">
        <v>1120</v>
      </c>
      <c r="I562" s="23">
        <v>3</v>
      </c>
      <c r="J562" s="23">
        <v>2</v>
      </c>
      <c r="K562" s="23">
        <v>210</v>
      </c>
      <c r="L562" s="39">
        <f>H562*3</f>
        <v>3360</v>
      </c>
      <c r="M562" s="68">
        <v>2</v>
      </c>
      <c r="N562" s="68">
        <v>210</v>
      </c>
      <c r="O562" s="23">
        <f>H562*2</f>
        <v>2240</v>
      </c>
      <c r="P562" s="70">
        <f t="shared" si="220"/>
        <v>4287.76</v>
      </c>
      <c r="Q562" s="69"/>
      <c r="R562" s="69"/>
      <c r="S562" s="70">
        <f>U562/8*7</f>
        <v>3751.79</v>
      </c>
      <c r="T562" s="70">
        <f>U562/8</f>
        <v>535.97</v>
      </c>
      <c r="U562" s="70">
        <f t="shared" si="216"/>
        <v>4287.76</v>
      </c>
      <c r="V562" s="72">
        <f>SUM(S562:S563)</f>
        <v>7503.58</v>
      </c>
      <c r="W562" s="72">
        <f>SUM(T562:T563)</f>
        <v>1071.94</v>
      </c>
      <c r="X562" s="70">
        <f>SUM(U562:U563)</f>
        <v>8575.52</v>
      </c>
      <c r="Y562" s="59" t="s">
        <v>102</v>
      </c>
    </row>
    <row r="563" s="3" customFormat="1" ht="18" customHeight="1" spans="1:25">
      <c r="A563" s="19">
        <v>560</v>
      </c>
      <c r="B563" s="19" t="s">
        <v>1083</v>
      </c>
      <c r="C563" s="24" t="s">
        <v>1085</v>
      </c>
      <c r="D563" s="24" t="s">
        <v>30</v>
      </c>
      <c r="E563" s="24">
        <v>42</v>
      </c>
      <c r="F563" s="22" t="s">
        <v>390</v>
      </c>
      <c r="G563" s="23" t="s">
        <v>1083</v>
      </c>
      <c r="H563" s="23">
        <v>1120</v>
      </c>
      <c r="I563" s="23">
        <v>3</v>
      </c>
      <c r="J563" s="23">
        <v>2</v>
      </c>
      <c r="K563" s="23">
        <v>210</v>
      </c>
      <c r="L563" s="39">
        <f>H563*3</f>
        <v>3360</v>
      </c>
      <c r="M563" s="68">
        <v>2</v>
      </c>
      <c r="N563" s="68">
        <v>210</v>
      </c>
      <c r="O563" s="23">
        <f>H563*2</f>
        <v>2240</v>
      </c>
      <c r="P563" s="70">
        <f t="shared" si="220"/>
        <v>4287.76</v>
      </c>
      <c r="Q563" s="69"/>
      <c r="R563" s="69"/>
      <c r="S563" s="70">
        <f>U563/8*7</f>
        <v>3751.79</v>
      </c>
      <c r="T563" s="70">
        <f>U563/8</f>
        <v>535.97</v>
      </c>
      <c r="U563" s="70">
        <f t="shared" si="216"/>
        <v>4287.76</v>
      </c>
      <c r="V563" s="74"/>
      <c r="W563" s="74"/>
      <c r="X563" s="70"/>
      <c r="Y563" s="59" t="s">
        <v>102</v>
      </c>
    </row>
    <row r="564" s="1" customFormat="1" ht="18" customHeight="1" spans="1:25">
      <c r="A564" s="19">
        <v>561</v>
      </c>
      <c r="B564" s="20" t="s">
        <v>1086</v>
      </c>
      <c r="C564" s="24" t="s">
        <v>1087</v>
      </c>
      <c r="D564" s="24" t="s">
        <v>30</v>
      </c>
      <c r="E564" s="24">
        <v>36</v>
      </c>
      <c r="F564" s="26" t="s">
        <v>169</v>
      </c>
      <c r="G564" s="23" t="s">
        <v>1086</v>
      </c>
      <c r="H564" s="23">
        <v>1120</v>
      </c>
      <c r="I564" s="23">
        <v>2</v>
      </c>
      <c r="J564" s="23">
        <v>1</v>
      </c>
      <c r="K564" s="23">
        <v>105</v>
      </c>
      <c r="L564" s="39">
        <f t="shared" ref="L564:L578" si="221">H564*2</f>
        <v>2240</v>
      </c>
      <c r="M564" s="35">
        <v>3</v>
      </c>
      <c r="N564" s="35">
        <v>315</v>
      </c>
      <c r="O564" s="36">
        <f t="shared" ref="O564:O570" si="222">H564*3</f>
        <v>3360</v>
      </c>
      <c r="P564" s="38"/>
      <c r="Q564" s="36"/>
      <c r="R564" s="36"/>
      <c r="S564" s="38"/>
      <c r="T564" s="38"/>
      <c r="U564" s="38"/>
      <c r="V564" s="47">
        <f>SUM(S564:S569)</f>
        <v>28940.56</v>
      </c>
      <c r="W564" s="47">
        <v>0</v>
      </c>
      <c r="X564" s="38">
        <f>SUM(U564:U569)</f>
        <v>28940.56</v>
      </c>
      <c r="Y564" s="59" t="s">
        <v>32</v>
      </c>
    </row>
    <row r="565" s="1" customFormat="1" ht="18" customHeight="1" spans="1:25">
      <c r="A565" s="19">
        <v>562</v>
      </c>
      <c r="B565" s="20" t="s">
        <v>1086</v>
      </c>
      <c r="C565" s="24" t="s">
        <v>1088</v>
      </c>
      <c r="D565" s="24" t="s">
        <v>30</v>
      </c>
      <c r="E565" s="24">
        <v>44</v>
      </c>
      <c r="F565" s="26" t="s">
        <v>238</v>
      </c>
      <c r="G565" s="23" t="s">
        <v>1086</v>
      </c>
      <c r="H565" s="23">
        <v>1120</v>
      </c>
      <c r="I565" s="23">
        <v>2</v>
      </c>
      <c r="J565" s="23">
        <v>1</v>
      </c>
      <c r="K565" s="23">
        <v>105</v>
      </c>
      <c r="L565" s="39">
        <f t="shared" si="221"/>
        <v>2240</v>
      </c>
      <c r="M565" s="35">
        <v>3</v>
      </c>
      <c r="N565" s="35">
        <v>315</v>
      </c>
      <c r="O565" s="36">
        <f t="shared" si="222"/>
        <v>3360</v>
      </c>
      <c r="P565" s="38">
        <f>535.97*8</f>
        <v>4287.76</v>
      </c>
      <c r="Q565" s="36">
        <f>208.63*8</f>
        <v>1669.04</v>
      </c>
      <c r="R565" s="36">
        <f>25.8*8</f>
        <v>206.4</v>
      </c>
      <c r="S565" s="38">
        <f t="shared" ref="S564:S569" si="223">U565/8*8</f>
        <v>6163.2</v>
      </c>
      <c r="T565" s="38"/>
      <c r="U565" s="38">
        <f>SUM(P565:R565)</f>
        <v>6163.2</v>
      </c>
      <c r="V565" s="49"/>
      <c r="W565" s="49"/>
      <c r="X565" s="38"/>
      <c r="Y565" s="59" t="s">
        <v>102</v>
      </c>
    </row>
    <row r="566" s="1" customFormat="1" ht="18" customHeight="1" spans="1:25">
      <c r="A566" s="19">
        <v>563</v>
      </c>
      <c r="B566" s="20" t="s">
        <v>1086</v>
      </c>
      <c r="C566" s="24" t="s">
        <v>1089</v>
      </c>
      <c r="D566" s="24" t="s">
        <v>30</v>
      </c>
      <c r="E566" s="24">
        <v>55</v>
      </c>
      <c r="F566" s="22" t="s">
        <v>1090</v>
      </c>
      <c r="G566" s="23" t="s">
        <v>1086</v>
      </c>
      <c r="H566" s="23">
        <v>1120</v>
      </c>
      <c r="I566" s="23">
        <v>2</v>
      </c>
      <c r="J566" s="23">
        <v>1</v>
      </c>
      <c r="K566" s="23">
        <v>105</v>
      </c>
      <c r="L566" s="39">
        <f t="shared" si="221"/>
        <v>2240</v>
      </c>
      <c r="M566" s="35">
        <v>3</v>
      </c>
      <c r="N566" s="35">
        <v>315</v>
      </c>
      <c r="O566" s="36">
        <f t="shared" si="222"/>
        <v>3360</v>
      </c>
      <c r="P566" s="38">
        <f>535.97*8</f>
        <v>4287.76</v>
      </c>
      <c r="Q566" s="36">
        <f t="shared" ref="Q566:Q572" si="224">208.63*8</f>
        <v>1669.04</v>
      </c>
      <c r="R566" s="36">
        <f>25.8*8</f>
        <v>206.4</v>
      </c>
      <c r="S566" s="38">
        <f t="shared" si="223"/>
        <v>6163.2</v>
      </c>
      <c r="T566" s="38"/>
      <c r="U566" s="38">
        <f t="shared" ref="U566:U589" si="225">SUM(P566:R566)</f>
        <v>6163.2</v>
      </c>
      <c r="V566" s="49"/>
      <c r="W566" s="49"/>
      <c r="X566" s="38"/>
      <c r="Y566" s="59" t="s">
        <v>102</v>
      </c>
    </row>
    <row r="567" s="1" customFormat="1" ht="18" customHeight="1" spans="1:25">
      <c r="A567" s="19">
        <v>564</v>
      </c>
      <c r="B567" s="20" t="s">
        <v>1086</v>
      </c>
      <c r="C567" s="24" t="s">
        <v>1091</v>
      </c>
      <c r="D567" s="24" t="s">
        <v>35</v>
      </c>
      <c r="E567" s="24">
        <v>41</v>
      </c>
      <c r="F567" s="26" t="s">
        <v>829</v>
      </c>
      <c r="G567" s="23" t="s">
        <v>1086</v>
      </c>
      <c r="H567" s="23">
        <v>1120</v>
      </c>
      <c r="I567" s="23">
        <v>2</v>
      </c>
      <c r="J567" s="23">
        <v>1</v>
      </c>
      <c r="K567" s="23">
        <v>105</v>
      </c>
      <c r="L567" s="39">
        <f t="shared" si="221"/>
        <v>2240</v>
      </c>
      <c r="M567" s="35">
        <v>3</v>
      </c>
      <c r="N567" s="35">
        <v>315</v>
      </c>
      <c r="O567" s="36">
        <f t="shared" si="222"/>
        <v>3360</v>
      </c>
      <c r="P567" s="38">
        <f>535.97*8</f>
        <v>4287.76</v>
      </c>
      <c r="Q567" s="36">
        <f t="shared" si="224"/>
        <v>1669.04</v>
      </c>
      <c r="R567" s="36">
        <f>25.8*8</f>
        <v>206.4</v>
      </c>
      <c r="S567" s="38">
        <f t="shared" si="223"/>
        <v>6163.2</v>
      </c>
      <c r="T567" s="38"/>
      <c r="U567" s="38">
        <f t="shared" si="225"/>
        <v>6163.2</v>
      </c>
      <c r="V567" s="49"/>
      <c r="W567" s="49"/>
      <c r="X567" s="38"/>
      <c r="Y567" s="59" t="s">
        <v>102</v>
      </c>
    </row>
    <row r="568" s="1" customFormat="1" ht="18" customHeight="1" spans="1:25">
      <c r="A568" s="19">
        <v>565</v>
      </c>
      <c r="B568" s="20" t="s">
        <v>1086</v>
      </c>
      <c r="C568" s="24" t="s">
        <v>1092</v>
      </c>
      <c r="D568" s="24" t="s">
        <v>30</v>
      </c>
      <c r="E568" s="24">
        <v>36</v>
      </c>
      <c r="F568" s="22" t="s">
        <v>515</v>
      </c>
      <c r="G568" s="23" t="s">
        <v>1086</v>
      </c>
      <c r="H568" s="23">
        <v>1120</v>
      </c>
      <c r="I568" s="23">
        <v>2</v>
      </c>
      <c r="J568" s="23">
        <v>1</v>
      </c>
      <c r="K568" s="23">
        <v>105</v>
      </c>
      <c r="L568" s="39">
        <f t="shared" si="221"/>
        <v>2240</v>
      </c>
      <c r="M568" s="35">
        <v>3</v>
      </c>
      <c r="N568" s="35">
        <v>315</v>
      </c>
      <c r="O568" s="36">
        <f t="shared" si="222"/>
        <v>3360</v>
      </c>
      <c r="P568" s="38">
        <f>535.97*8</f>
        <v>4287.76</v>
      </c>
      <c r="Q568" s="36"/>
      <c r="R568" s="36"/>
      <c r="S568" s="38">
        <f t="shared" si="223"/>
        <v>4287.76</v>
      </c>
      <c r="T568" s="38"/>
      <c r="U568" s="38">
        <f t="shared" si="225"/>
        <v>4287.76</v>
      </c>
      <c r="V568" s="49"/>
      <c r="W568" s="49"/>
      <c r="X568" s="38"/>
      <c r="Y568" s="59" t="s">
        <v>102</v>
      </c>
    </row>
    <row r="569" s="1" customFormat="1" ht="18" customHeight="1" spans="1:25">
      <c r="A569" s="19">
        <v>566</v>
      </c>
      <c r="B569" s="20" t="s">
        <v>1086</v>
      </c>
      <c r="C569" s="24" t="s">
        <v>1093</v>
      </c>
      <c r="D569" s="24" t="s">
        <v>30</v>
      </c>
      <c r="E569" s="24">
        <v>57</v>
      </c>
      <c r="F569" s="27" t="s">
        <v>227</v>
      </c>
      <c r="G569" s="23" t="s">
        <v>1086</v>
      </c>
      <c r="H569" s="23">
        <v>1120</v>
      </c>
      <c r="I569" s="23">
        <v>2</v>
      </c>
      <c r="J569" s="23">
        <v>1</v>
      </c>
      <c r="K569" s="23">
        <v>105</v>
      </c>
      <c r="L569" s="39">
        <f t="shared" si="221"/>
        <v>2240</v>
      </c>
      <c r="M569" s="35">
        <v>3</v>
      </c>
      <c r="N569" s="35">
        <v>315</v>
      </c>
      <c r="O569" s="36">
        <f t="shared" si="222"/>
        <v>3360</v>
      </c>
      <c r="P569" s="38">
        <f>535.97*8</f>
        <v>4287.76</v>
      </c>
      <c r="Q569" s="36">
        <f t="shared" si="224"/>
        <v>1669.04</v>
      </c>
      <c r="R569" s="36">
        <f>25.8*8</f>
        <v>206.4</v>
      </c>
      <c r="S569" s="38">
        <f t="shared" si="223"/>
        <v>6163.2</v>
      </c>
      <c r="T569" s="38"/>
      <c r="U569" s="38">
        <f t="shared" si="225"/>
        <v>6163.2</v>
      </c>
      <c r="V569" s="48"/>
      <c r="W569" s="48"/>
      <c r="X569" s="38"/>
      <c r="Y569" s="59" t="s">
        <v>102</v>
      </c>
    </row>
    <row r="570" s="1" customFormat="1" spans="1:25">
      <c r="A570" s="19">
        <v>567</v>
      </c>
      <c r="B570" s="23" t="s">
        <v>1094</v>
      </c>
      <c r="C570" s="24" t="s">
        <v>1095</v>
      </c>
      <c r="D570" s="24" t="s">
        <v>35</v>
      </c>
      <c r="E570" s="24">
        <v>27</v>
      </c>
      <c r="F570" s="26" t="s">
        <v>122</v>
      </c>
      <c r="G570" s="23" t="s">
        <v>1094</v>
      </c>
      <c r="H570" s="23">
        <v>1120</v>
      </c>
      <c r="I570" s="23">
        <v>2</v>
      </c>
      <c r="J570" s="23">
        <v>1</v>
      </c>
      <c r="K570" s="23">
        <v>105</v>
      </c>
      <c r="L570" s="71">
        <f t="shared" si="221"/>
        <v>2240</v>
      </c>
      <c r="M570" s="35">
        <v>2</v>
      </c>
      <c r="N570" s="35">
        <v>210</v>
      </c>
      <c r="O570" s="71">
        <f t="shared" ref="O570:O572" si="226">H570*2</f>
        <v>2240</v>
      </c>
      <c r="P570" s="38">
        <f>535.97*7</f>
        <v>3751.79</v>
      </c>
      <c r="Q570" s="36">
        <f>208.63*7</f>
        <v>1460.41</v>
      </c>
      <c r="R570" s="36">
        <f>25.8*7</f>
        <v>180.6</v>
      </c>
      <c r="S570" s="38">
        <f>U570/7*7</f>
        <v>5392.8</v>
      </c>
      <c r="T570" s="38"/>
      <c r="U570" s="38">
        <f t="shared" si="225"/>
        <v>5392.8</v>
      </c>
      <c r="V570" s="47">
        <f>SUM(S570:S578)</f>
        <v>72859.8</v>
      </c>
      <c r="W570" s="47">
        <f>SUM(T570:T578)</f>
        <v>0</v>
      </c>
      <c r="X570" s="38">
        <f>SUM(U570:U578)</f>
        <v>72859.8</v>
      </c>
      <c r="Y570" s="36"/>
    </row>
    <row r="571" s="1" customFormat="1" spans="1:25">
      <c r="A571" s="19">
        <v>568</v>
      </c>
      <c r="B571" s="23" t="s">
        <v>1094</v>
      </c>
      <c r="C571" s="24" t="s">
        <v>1096</v>
      </c>
      <c r="D571" s="24" t="s">
        <v>35</v>
      </c>
      <c r="E571" s="24">
        <v>28</v>
      </c>
      <c r="F571" s="26" t="s">
        <v>381</v>
      </c>
      <c r="G571" s="23" t="s">
        <v>1094</v>
      </c>
      <c r="H571" s="23">
        <v>1120</v>
      </c>
      <c r="I571" s="23">
        <v>2</v>
      </c>
      <c r="J571" s="23">
        <v>1</v>
      </c>
      <c r="K571" s="23">
        <v>105</v>
      </c>
      <c r="L571" s="71">
        <f t="shared" si="221"/>
        <v>2240</v>
      </c>
      <c r="M571" s="35">
        <v>2</v>
      </c>
      <c r="N571" s="35">
        <v>210</v>
      </c>
      <c r="O571" s="71">
        <f t="shared" si="226"/>
        <v>2240</v>
      </c>
      <c r="P571" s="38">
        <f>535.97*7</f>
        <v>3751.79</v>
      </c>
      <c r="Q571" s="36">
        <f>208.63*7</f>
        <v>1460.41</v>
      </c>
      <c r="R571" s="36">
        <f>25.8*7</f>
        <v>180.6</v>
      </c>
      <c r="S571" s="38">
        <f>U571/7*7</f>
        <v>5392.8</v>
      </c>
      <c r="T571" s="38"/>
      <c r="U571" s="38">
        <f t="shared" si="225"/>
        <v>5392.8</v>
      </c>
      <c r="V571" s="49"/>
      <c r="W571" s="49"/>
      <c r="X571" s="38"/>
      <c r="Y571" s="36"/>
    </row>
    <row r="572" s="1" customFormat="1" spans="1:25">
      <c r="A572" s="19">
        <v>569</v>
      </c>
      <c r="B572" s="23" t="s">
        <v>1094</v>
      </c>
      <c r="C572" s="24" t="s">
        <v>1097</v>
      </c>
      <c r="D572" s="24" t="s">
        <v>30</v>
      </c>
      <c r="E572" s="24">
        <v>31</v>
      </c>
      <c r="F572" s="26" t="s">
        <v>597</v>
      </c>
      <c r="G572" s="23" t="s">
        <v>1094</v>
      </c>
      <c r="H572" s="23">
        <v>1120</v>
      </c>
      <c r="I572" s="23">
        <v>2</v>
      </c>
      <c r="J572" s="23">
        <v>1</v>
      </c>
      <c r="K572" s="23">
        <v>105</v>
      </c>
      <c r="L572" s="71">
        <f t="shared" si="221"/>
        <v>2240</v>
      </c>
      <c r="M572" s="35">
        <v>2</v>
      </c>
      <c r="N572" s="35">
        <v>210</v>
      </c>
      <c r="O572" s="71">
        <f t="shared" si="226"/>
        <v>2240</v>
      </c>
      <c r="P572" s="38">
        <f>535.97*7</f>
        <v>3751.79</v>
      </c>
      <c r="Q572" s="36">
        <f>208.63*7</f>
        <v>1460.41</v>
      </c>
      <c r="R572" s="36"/>
      <c r="S572" s="38">
        <f>U572/7*7</f>
        <v>5212.2</v>
      </c>
      <c r="T572" s="38"/>
      <c r="U572" s="38">
        <f t="shared" si="225"/>
        <v>5212.2</v>
      </c>
      <c r="V572" s="49"/>
      <c r="W572" s="49"/>
      <c r="X572" s="38"/>
      <c r="Y572" s="36"/>
    </row>
    <row r="573" s="1" customFormat="1" spans="1:25">
      <c r="A573" s="19">
        <v>570</v>
      </c>
      <c r="B573" s="23" t="s">
        <v>1094</v>
      </c>
      <c r="C573" s="24" t="s">
        <v>1098</v>
      </c>
      <c r="D573" s="24" t="s">
        <v>35</v>
      </c>
      <c r="E573" s="19">
        <v>33</v>
      </c>
      <c r="F573" s="26" t="s">
        <v>291</v>
      </c>
      <c r="G573" s="23" t="s">
        <v>1094</v>
      </c>
      <c r="H573" s="23">
        <v>1120</v>
      </c>
      <c r="I573" s="23">
        <v>2</v>
      </c>
      <c r="J573" s="23">
        <v>1</v>
      </c>
      <c r="K573" s="23">
        <v>105</v>
      </c>
      <c r="L573" s="71">
        <f t="shared" si="221"/>
        <v>2240</v>
      </c>
      <c r="M573" s="35">
        <v>7</v>
      </c>
      <c r="N573" s="35">
        <v>735</v>
      </c>
      <c r="O573" s="71">
        <f t="shared" ref="O573:O578" si="227">H573*7</f>
        <v>7840</v>
      </c>
      <c r="P573" s="38">
        <f t="shared" ref="P573:P578" si="228">581.12*12</f>
        <v>6973.44</v>
      </c>
      <c r="Q573" s="36">
        <f t="shared" ref="Q573:Q578" si="229">208.63*12</f>
        <v>2503.56</v>
      </c>
      <c r="R573" s="36"/>
      <c r="S573" s="38">
        <f t="shared" ref="S573:S578" si="230">U573/12*12</f>
        <v>9477</v>
      </c>
      <c r="T573" s="38"/>
      <c r="U573" s="38">
        <f t="shared" si="225"/>
        <v>9477</v>
      </c>
      <c r="V573" s="49"/>
      <c r="W573" s="49"/>
      <c r="X573" s="38"/>
      <c r="Y573" s="36"/>
    </row>
    <row r="574" s="1" customFormat="1" spans="1:25">
      <c r="A574" s="19">
        <v>571</v>
      </c>
      <c r="B574" s="23" t="s">
        <v>1094</v>
      </c>
      <c r="C574" s="24" t="s">
        <v>1099</v>
      </c>
      <c r="D574" s="24" t="s">
        <v>30</v>
      </c>
      <c r="E574" s="24">
        <v>51</v>
      </c>
      <c r="F574" s="26" t="s">
        <v>1100</v>
      </c>
      <c r="G574" s="23" t="s">
        <v>1094</v>
      </c>
      <c r="H574" s="23">
        <v>1120</v>
      </c>
      <c r="I574" s="23">
        <v>2</v>
      </c>
      <c r="J574" s="23">
        <v>1</v>
      </c>
      <c r="K574" s="23">
        <v>105</v>
      </c>
      <c r="L574" s="71">
        <f t="shared" si="221"/>
        <v>2240</v>
      </c>
      <c r="M574" s="35">
        <v>7</v>
      </c>
      <c r="N574" s="35">
        <v>735</v>
      </c>
      <c r="O574" s="71">
        <f t="shared" si="227"/>
        <v>7840</v>
      </c>
      <c r="P574" s="38">
        <f t="shared" si="228"/>
        <v>6973.44</v>
      </c>
      <c r="Q574" s="36">
        <f t="shared" si="229"/>
        <v>2503.56</v>
      </c>
      <c r="R574" s="36"/>
      <c r="S574" s="38">
        <f t="shared" si="230"/>
        <v>9477</v>
      </c>
      <c r="T574" s="38"/>
      <c r="U574" s="38">
        <f t="shared" si="225"/>
        <v>9477</v>
      </c>
      <c r="V574" s="49"/>
      <c r="W574" s="49"/>
      <c r="X574" s="38"/>
      <c r="Y574" s="36"/>
    </row>
    <row r="575" s="1" customFormat="1" spans="1:25">
      <c r="A575" s="19">
        <v>572</v>
      </c>
      <c r="B575" s="23" t="s">
        <v>1094</v>
      </c>
      <c r="C575" s="24" t="s">
        <v>1101</v>
      </c>
      <c r="D575" s="24" t="s">
        <v>35</v>
      </c>
      <c r="E575" s="24">
        <v>49</v>
      </c>
      <c r="F575" s="26" t="s">
        <v>119</v>
      </c>
      <c r="G575" s="23" t="s">
        <v>1094</v>
      </c>
      <c r="H575" s="23">
        <v>1120</v>
      </c>
      <c r="I575" s="23">
        <v>2</v>
      </c>
      <c r="J575" s="23">
        <v>1</v>
      </c>
      <c r="K575" s="23">
        <v>105</v>
      </c>
      <c r="L575" s="71">
        <f t="shared" si="221"/>
        <v>2240</v>
      </c>
      <c r="M575" s="35">
        <v>7</v>
      </c>
      <c r="N575" s="35">
        <v>735</v>
      </c>
      <c r="O575" s="71">
        <f t="shared" si="227"/>
        <v>7840</v>
      </c>
      <c r="P575" s="38">
        <f t="shared" si="228"/>
        <v>6973.44</v>
      </c>
      <c r="Q575" s="36">
        <f t="shared" si="229"/>
        <v>2503.56</v>
      </c>
      <c r="R575" s="36"/>
      <c r="S575" s="38">
        <f t="shared" si="230"/>
        <v>9477</v>
      </c>
      <c r="T575" s="38"/>
      <c r="U575" s="38">
        <f t="shared" si="225"/>
        <v>9477</v>
      </c>
      <c r="V575" s="49"/>
      <c r="W575" s="49"/>
      <c r="X575" s="38"/>
      <c r="Y575" s="36"/>
    </row>
    <row r="576" s="1" customFormat="1" spans="1:25">
      <c r="A576" s="19">
        <v>573</v>
      </c>
      <c r="B576" s="23" t="s">
        <v>1094</v>
      </c>
      <c r="C576" s="24" t="s">
        <v>1102</v>
      </c>
      <c r="D576" s="24" t="s">
        <v>35</v>
      </c>
      <c r="E576" s="24">
        <v>49</v>
      </c>
      <c r="F576" s="26" t="s">
        <v>1103</v>
      </c>
      <c r="G576" s="23" t="s">
        <v>1094</v>
      </c>
      <c r="H576" s="23">
        <v>1120</v>
      </c>
      <c r="I576" s="23">
        <v>2</v>
      </c>
      <c r="J576" s="23">
        <v>1</v>
      </c>
      <c r="K576" s="23">
        <v>105</v>
      </c>
      <c r="L576" s="71">
        <f t="shared" si="221"/>
        <v>2240</v>
      </c>
      <c r="M576" s="35">
        <v>7</v>
      </c>
      <c r="N576" s="35">
        <v>735</v>
      </c>
      <c r="O576" s="71">
        <f t="shared" si="227"/>
        <v>7840</v>
      </c>
      <c r="P576" s="38">
        <f t="shared" si="228"/>
        <v>6973.44</v>
      </c>
      <c r="Q576" s="36">
        <f t="shared" si="229"/>
        <v>2503.56</v>
      </c>
      <c r="R576" s="36"/>
      <c r="S576" s="38">
        <f t="shared" si="230"/>
        <v>9477</v>
      </c>
      <c r="T576" s="38"/>
      <c r="U576" s="38">
        <f t="shared" si="225"/>
        <v>9477</v>
      </c>
      <c r="V576" s="49"/>
      <c r="W576" s="49"/>
      <c r="X576" s="38"/>
      <c r="Y576" s="36"/>
    </row>
    <row r="577" s="1" customFormat="1" spans="1:25">
      <c r="A577" s="19">
        <v>574</v>
      </c>
      <c r="B577" s="23" t="s">
        <v>1094</v>
      </c>
      <c r="C577" s="24" t="s">
        <v>1104</v>
      </c>
      <c r="D577" s="24" t="s">
        <v>35</v>
      </c>
      <c r="E577" s="24">
        <v>49</v>
      </c>
      <c r="F577" s="26" t="s">
        <v>86</v>
      </c>
      <c r="G577" s="23" t="s">
        <v>1094</v>
      </c>
      <c r="H577" s="23">
        <v>1120</v>
      </c>
      <c r="I577" s="23">
        <v>2</v>
      </c>
      <c r="J577" s="23">
        <v>1</v>
      </c>
      <c r="K577" s="23">
        <v>105</v>
      </c>
      <c r="L577" s="71">
        <f t="shared" si="221"/>
        <v>2240</v>
      </c>
      <c r="M577" s="35">
        <v>7</v>
      </c>
      <c r="N577" s="35">
        <v>735</v>
      </c>
      <c r="O577" s="71">
        <f t="shared" si="227"/>
        <v>7840</v>
      </c>
      <c r="P577" s="38">
        <f t="shared" si="228"/>
        <v>6973.44</v>
      </c>
      <c r="Q577" s="36">
        <f t="shared" si="229"/>
        <v>2503.56</v>
      </c>
      <c r="R577" s="36"/>
      <c r="S577" s="38">
        <f t="shared" si="230"/>
        <v>9477</v>
      </c>
      <c r="T577" s="38"/>
      <c r="U577" s="38">
        <f t="shared" si="225"/>
        <v>9477</v>
      </c>
      <c r="V577" s="49"/>
      <c r="W577" s="49"/>
      <c r="X577" s="38"/>
      <c r="Y577" s="36"/>
    </row>
    <row r="578" s="1" customFormat="1" spans="1:25">
      <c r="A578" s="19">
        <v>575</v>
      </c>
      <c r="B578" s="23" t="s">
        <v>1094</v>
      </c>
      <c r="C578" s="24" t="s">
        <v>1105</v>
      </c>
      <c r="D578" s="24" t="s">
        <v>35</v>
      </c>
      <c r="E578" s="24">
        <v>39</v>
      </c>
      <c r="F578" s="26" t="s">
        <v>317</v>
      </c>
      <c r="G578" s="23" t="s">
        <v>1094</v>
      </c>
      <c r="H578" s="23">
        <v>1120</v>
      </c>
      <c r="I578" s="23">
        <v>2</v>
      </c>
      <c r="J578" s="23">
        <v>1</v>
      </c>
      <c r="K578" s="23">
        <v>105</v>
      </c>
      <c r="L578" s="71">
        <f t="shared" si="221"/>
        <v>2240</v>
      </c>
      <c r="M578" s="35">
        <v>7</v>
      </c>
      <c r="N578" s="35">
        <v>735</v>
      </c>
      <c r="O578" s="71">
        <f t="shared" si="227"/>
        <v>7840</v>
      </c>
      <c r="P578" s="38">
        <f t="shared" si="228"/>
        <v>6973.44</v>
      </c>
      <c r="Q578" s="36">
        <f t="shared" si="229"/>
        <v>2503.56</v>
      </c>
      <c r="R578" s="36"/>
      <c r="S578" s="38">
        <f t="shared" si="230"/>
        <v>9477</v>
      </c>
      <c r="T578" s="38"/>
      <c r="U578" s="38">
        <f t="shared" si="225"/>
        <v>9477</v>
      </c>
      <c r="V578" s="48"/>
      <c r="W578" s="48"/>
      <c r="X578" s="38"/>
      <c r="Y578" s="36"/>
    </row>
    <row r="579" s="1" customFormat="1" spans="1:25">
      <c r="A579" s="19">
        <v>576</v>
      </c>
      <c r="B579" s="20" t="s">
        <v>1106</v>
      </c>
      <c r="C579" s="23" t="s">
        <v>1107</v>
      </c>
      <c r="D579" s="24" t="s">
        <v>35</v>
      </c>
      <c r="E579" s="24">
        <v>28</v>
      </c>
      <c r="F579" s="22" t="s">
        <v>291</v>
      </c>
      <c r="G579" s="23" t="s">
        <v>1108</v>
      </c>
      <c r="H579" s="23">
        <v>480</v>
      </c>
      <c r="I579" s="23">
        <v>3</v>
      </c>
      <c r="J579" s="23">
        <v>2</v>
      </c>
      <c r="K579" s="23">
        <v>90</v>
      </c>
      <c r="L579" s="39">
        <f t="shared" ref="L579:L597" si="231">H579*12</f>
        <v>5760</v>
      </c>
      <c r="M579" s="35">
        <v>2</v>
      </c>
      <c r="N579" s="35">
        <v>90</v>
      </c>
      <c r="O579" s="23">
        <f t="shared" ref="O579:O597" si="232">H579*2</f>
        <v>960</v>
      </c>
      <c r="P579" s="43">
        <f t="shared" ref="P579:P597" si="233">535.97*8</f>
        <v>4287.76</v>
      </c>
      <c r="Q579" s="43">
        <f t="shared" ref="Q579:Q597" si="234">208.63*8</f>
        <v>1669.04</v>
      </c>
      <c r="R579" s="42">
        <f t="shared" ref="R579:R597" si="235">25.8*8</f>
        <v>206.4</v>
      </c>
      <c r="S579" s="42">
        <f t="shared" ref="S579:S597" si="236">U579/8*7</f>
        <v>5392.8</v>
      </c>
      <c r="T579" s="38">
        <f t="shared" ref="T579:T597" si="237">U579/8</f>
        <v>770.4</v>
      </c>
      <c r="U579" s="38">
        <f t="shared" si="225"/>
        <v>6163.2</v>
      </c>
      <c r="V579" s="47">
        <f>SUM(S579:S597)</f>
        <v>98018.55</v>
      </c>
      <c r="W579" s="47">
        <f>SUM(T579:T597)</f>
        <v>14002.65</v>
      </c>
      <c r="X579" s="38">
        <f>SUM(U579:U597)</f>
        <v>112021.2</v>
      </c>
      <c r="Y579" s="59" t="s">
        <v>102</v>
      </c>
    </row>
    <row r="580" s="1" customFormat="1" spans="1:25">
      <c r="A580" s="19">
        <v>577</v>
      </c>
      <c r="B580" s="20" t="s">
        <v>1106</v>
      </c>
      <c r="C580" s="23" t="s">
        <v>1109</v>
      </c>
      <c r="D580" s="24" t="s">
        <v>30</v>
      </c>
      <c r="E580" s="24">
        <v>27</v>
      </c>
      <c r="F580" s="22" t="s">
        <v>145</v>
      </c>
      <c r="G580" s="23" t="s">
        <v>1110</v>
      </c>
      <c r="H580" s="23">
        <v>480</v>
      </c>
      <c r="I580" s="23">
        <v>3</v>
      </c>
      <c r="J580" s="23">
        <v>2</v>
      </c>
      <c r="K580" s="23">
        <v>90</v>
      </c>
      <c r="L580" s="39">
        <f t="shared" si="231"/>
        <v>5760</v>
      </c>
      <c r="M580" s="35">
        <v>2</v>
      </c>
      <c r="N580" s="35">
        <v>90</v>
      </c>
      <c r="O580" s="23">
        <f t="shared" si="232"/>
        <v>960</v>
      </c>
      <c r="P580" s="43">
        <f t="shared" si="233"/>
        <v>4287.76</v>
      </c>
      <c r="Q580" s="43">
        <f t="shared" si="234"/>
        <v>1669.04</v>
      </c>
      <c r="R580" s="42">
        <f t="shared" si="235"/>
        <v>206.4</v>
      </c>
      <c r="S580" s="42">
        <f t="shared" si="236"/>
        <v>5392.8</v>
      </c>
      <c r="T580" s="38">
        <f t="shared" si="237"/>
        <v>770.4</v>
      </c>
      <c r="U580" s="38">
        <f t="shared" si="225"/>
        <v>6163.2</v>
      </c>
      <c r="V580" s="49"/>
      <c r="W580" s="49"/>
      <c r="X580" s="38"/>
      <c r="Y580" s="59" t="s">
        <v>102</v>
      </c>
    </row>
    <row r="581" s="1" customFormat="1" spans="1:25">
      <c r="A581" s="19">
        <v>578</v>
      </c>
      <c r="B581" s="20" t="s">
        <v>1106</v>
      </c>
      <c r="C581" s="23" t="s">
        <v>1111</v>
      </c>
      <c r="D581" s="24" t="s">
        <v>35</v>
      </c>
      <c r="E581" s="24">
        <v>48</v>
      </c>
      <c r="F581" s="22" t="s">
        <v>113</v>
      </c>
      <c r="G581" s="23" t="s">
        <v>1110</v>
      </c>
      <c r="H581" s="23">
        <v>1120</v>
      </c>
      <c r="I581" s="23">
        <v>3</v>
      </c>
      <c r="J581" s="23">
        <v>2</v>
      </c>
      <c r="K581" s="23">
        <v>210</v>
      </c>
      <c r="L581" s="39">
        <f t="shared" si="231"/>
        <v>13440</v>
      </c>
      <c r="M581" s="35">
        <v>2</v>
      </c>
      <c r="N581" s="35">
        <v>210</v>
      </c>
      <c r="O581" s="23">
        <f t="shared" si="232"/>
        <v>2240</v>
      </c>
      <c r="P581" s="43">
        <f>535.97*8</f>
        <v>4287.76</v>
      </c>
      <c r="Q581" s="43">
        <f t="shared" si="234"/>
        <v>1669.04</v>
      </c>
      <c r="R581" s="42">
        <f t="shared" si="235"/>
        <v>206.4</v>
      </c>
      <c r="S581" s="42">
        <f t="shared" si="236"/>
        <v>5392.8</v>
      </c>
      <c r="T581" s="38">
        <f t="shared" si="237"/>
        <v>770.4</v>
      </c>
      <c r="U581" s="38">
        <f t="shared" si="225"/>
        <v>6163.2</v>
      </c>
      <c r="V581" s="49"/>
      <c r="W581" s="49"/>
      <c r="X581" s="38"/>
      <c r="Y581" s="59" t="s">
        <v>102</v>
      </c>
    </row>
    <row r="582" s="1" customFormat="1" spans="1:25">
      <c r="A582" s="19">
        <v>579</v>
      </c>
      <c r="B582" s="20" t="s">
        <v>1106</v>
      </c>
      <c r="C582" s="23" t="s">
        <v>1112</v>
      </c>
      <c r="D582" s="24" t="s">
        <v>30</v>
      </c>
      <c r="E582" s="24">
        <v>30</v>
      </c>
      <c r="F582" s="22" t="s">
        <v>1113</v>
      </c>
      <c r="G582" s="23" t="s">
        <v>1114</v>
      </c>
      <c r="H582" s="23">
        <v>480</v>
      </c>
      <c r="I582" s="23">
        <v>3</v>
      </c>
      <c r="J582" s="23">
        <v>2</v>
      </c>
      <c r="K582" s="23">
        <v>90</v>
      </c>
      <c r="L582" s="39">
        <f t="shared" si="231"/>
        <v>5760</v>
      </c>
      <c r="M582" s="35">
        <v>2</v>
      </c>
      <c r="N582" s="35">
        <v>90</v>
      </c>
      <c r="O582" s="23">
        <f t="shared" si="232"/>
        <v>960</v>
      </c>
      <c r="P582" s="43">
        <f t="shared" si="233"/>
        <v>4287.76</v>
      </c>
      <c r="Q582" s="43">
        <f t="shared" si="234"/>
        <v>1669.04</v>
      </c>
      <c r="R582" s="42">
        <f t="shared" si="235"/>
        <v>206.4</v>
      </c>
      <c r="S582" s="42">
        <f t="shared" si="236"/>
        <v>5392.8</v>
      </c>
      <c r="T582" s="38">
        <f t="shared" si="237"/>
        <v>770.4</v>
      </c>
      <c r="U582" s="38">
        <f t="shared" si="225"/>
        <v>6163.2</v>
      </c>
      <c r="V582" s="49"/>
      <c r="W582" s="49"/>
      <c r="X582" s="38"/>
      <c r="Y582" s="59" t="s">
        <v>102</v>
      </c>
    </row>
    <row r="583" s="1" customFormat="1" spans="1:25">
      <c r="A583" s="19">
        <v>580</v>
      </c>
      <c r="B583" s="20" t="s">
        <v>1106</v>
      </c>
      <c r="C583" s="23" t="s">
        <v>1115</v>
      </c>
      <c r="D583" s="24" t="s">
        <v>30</v>
      </c>
      <c r="E583" s="22">
        <v>55</v>
      </c>
      <c r="F583" s="22" t="s">
        <v>423</v>
      </c>
      <c r="G583" s="23" t="s">
        <v>1114</v>
      </c>
      <c r="H583" s="23">
        <v>480</v>
      </c>
      <c r="I583" s="23">
        <v>3</v>
      </c>
      <c r="J583" s="23">
        <v>2</v>
      </c>
      <c r="K583" s="23">
        <v>90</v>
      </c>
      <c r="L583" s="39">
        <f t="shared" si="231"/>
        <v>5760</v>
      </c>
      <c r="M583" s="35">
        <v>2</v>
      </c>
      <c r="N583" s="35">
        <v>90</v>
      </c>
      <c r="O583" s="23">
        <f t="shared" si="232"/>
        <v>960</v>
      </c>
      <c r="P583" s="43">
        <f t="shared" si="233"/>
        <v>4287.76</v>
      </c>
      <c r="Q583" s="43">
        <f t="shared" si="234"/>
        <v>1669.04</v>
      </c>
      <c r="R583" s="42">
        <f t="shared" si="235"/>
        <v>206.4</v>
      </c>
      <c r="S583" s="42">
        <f t="shared" si="236"/>
        <v>5392.8</v>
      </c>
      <c r="T583" s="38">
        <f t="shared" si="237"/>
        <v>770.4</v>
      </c>
      <c r="U583" s="38">
        <f t="shared" si="225"/>
        <v>6163.2</v>
      </c>
      <c r="V583" s="49"/>
      <c r="W583" s="49"/>
      <c r="X583" s="38"/>
      <c r="Y583" s="59" t="s">
        <v>102</v>
      </c>
    </row>
    <row r="584" s="1" customFormat="1" spans="1:25">
      <c r="A584" s="19">
        <v>581</v>
      </c>
      <c r="B584" s="20" t="s">
        <v>1106</v>
      </c>
      <c r="C584" s="23" t="s">
        <v>1116</v>
      </c>
      <c r="D584" s="24" t="s">
        <v>30</v>
      </c>
      <c r="E584" s="22">
        <v>29</v>
      </c>
      <c r="F584" s="22" t="s">
        <v>124</v>
      </c>
      <c r="G584" s="23" t="s">
        <v>1114</v>
      </c>
      <c r="H584" s="23">
        <v>480</v>
      </c>
      <c r="I584" s="23">
        <v>3</v>
      </c>
      <c r="J584" s="23">
        <v>2</v>
      </c>
      <c r="K584" s="23">
        <v>90</v>
      </c>
      <c r="L584" s="39">
        <f t="shared" si="231"/>
        <v>5760</v>
      </c>
      <c r="M584" s="35">
        <v>2</v>
      </c>
      <c r="N584" s="35">
        <v>90</v>
      </c>
      <c r="O584" s="23">
        <f t="shared" si="232"/>
        <v>960</v>
      </c>
      <c r="P584" s="43">
        <f t="shared" si="233"/>
        <v>4287.76</v>
      </c>
      <c r="Q584" s="43">
        <f t="shared" si="234"/>
        <v>1669.04</v>
      </c>
      <c r="R584" s="42">
        <f t="shared" si="235"/>
        <v>206.4</v>
      </c>
      <c r="S584" s="42">
        <f t="shared" si="236"/>
        <v>5392.8</v>
      </c>
      <c r="T584" s="38">
        <f t="shared" si="237"/>
        <v>770.4</v>
      </c>
      <c r="U584" s="38">
        <f t="shared" si="225"/>
        <v>6163.2</v>
      </c>
      <c r="V584" s="49"/>
      <c r="W584" s="49"/>
      <c r="X584" s="38"/>
      <c r="Y584" s="59" t="s">
        <v>102</v>
      </c>
    </row>
    <row r="585" s="1" customFormat="1" spans="1:25">
      <c r="A585" s="19">
        <v>582</v>
      </c>
      <c r="B585" s="20" t="s">
        <v>1106</v>
      </c>
      <c r="C585" s="23" t="s">
        <v>1117</v>
      </c>
      <c r="D585" s="24" t="s">
        <v>30</v>
      </c>
      <c r="E585" s="22">
        <v>48</v>
      </c>
      <c r="F585" s="22" t="s">
        <v>1118</v>
      </c>
      <c r="G585" s="23" t="s">
        <v>1119</v>
      </c>
      <c r="H585" s="23">
        <v>480</v>
      </c>
      <c r="I585" s="23">
        <v>3</v>
      </c>
      <c r="J585" s="23">
        <v>2</v>
      </c>
      <c r="K585" s="23">
        <v>90</v>
      </c>
      <c r="L585" s="39">
        <f t="shared" si="231"/>
        <v>5760</v>
      </c>
      <c r="M585" s="35">
        <v>2</v>
      </c>
      <c r="N585" s="35">
        <v>90</v>
      </c>
      <c r="O585" s="23">
        <f t="shared" si="232"/>
        <v>960</v>
      </c>
      <c r="P585" s="43">
        <f t="shared" si="233"/>
        <v>4287.76</v>
      </c>
      <c r="Q585" s="43">
        <f t="shared" si="234"/>
        <v>1669.04</v>
      </c>
      <c r="R585" s="42">
        <f t="shared" si="235"/>
        <v>206.4</v>
      </c>
      <c r="S585" s="42">
        <f t="shared" si="236"/>
        <v>5392.8</v>
      </c>
      <c r="T585" s="38">
        <f t="shared" si="237"/>
        <v>770.4</v>
      </c>
      <c r="U585" s="38">
        <f t="shared" si="225"/>
        <v>6163.2</v>
      </c>
      <c r="V585" s="49"/>
      <c r="W585" s="49"/>
      <c r="X585" s="38"/>
      <c r="Y585" s="59" t="s">
        <v>102</v>
      </c>
    </row>
    <row r="586" s="1" customFormat="1" spans="1:25">
      <c r="A586" s="19">
        <v>583</v>
      </c>
      <c r="B586" s="20" t="s">
        <v>1106</v>
      </c>
      <c r="C586" s="23" t="s">
        <v>1120</v>
      </c>
      <c r="D586" s="24" t="s">
        <v>35</v>
      </c>
      <c r="E586" s="22">
        <v>40</v>
      </c>
      <c r="F586" s="22" t="s">
        <v>1121</v>
      </c>
      <c r="G586" s="23" t="s">
        <v>1119</v>
      </c>
      <c r="H586" s="23">
        <v>480</v>
      </c>
      <c r="I586" s="23">
        <v>3</v>
      </c>
      <c r="J586" s="23">
        <v>2</v>
      </c>
      <c r="K586" s="23">
        <v>90</v>
      </c>
      <c r="L586" s="39">
        <f t="shared" si="231"/>
        <v>5760</v>
      </c>
      <c r="M586" s="35">
        <v>2</v>
      </c>
      <c r="N586" s="35">
        <v>90</v>
      </c>
      <c r="O586" s="23">
        <f t="shared" si="232"/>
        <v>960</v>
      </c>
      <c r="P586" s="43">
        <f t="shared" si="233"/>
        <v>4287.76</v>
      </c>
      <c r="Q586" s="43">
        <f t="shared" si="234"/>
        <v>1669.04</v>
      </c>
      <c r="R586" s="42">
        <f t="shared" si="235"/>
        <v>206.4</v>
      </c>
      <c r="S586" s="42">
        <f t="shared" si="236"/>
        <v>5392.8</v>
      </c>
      <c r="T586" s="38">
        <f t="shared" si="237"/>
        <v>770.4</v>
      </c>
      <c r="U586" s="38">
        <f t="shared" si="225"/>
        <v>6163.2</v>
      </c>
      <c r="V586" s="49"/>
      <c r="W586" s="49"/>
      <c r="X586" s="38"/>
      <c r="Y586" s="59" t="s">
        <v>102</v>
      </c>
    </row>
    <row r="587" s="1" customFormat="1" spans="1:25">
      <c r="A587" s="19">
        <v>584</v>
      </c>
      <c r="B587" s="20" t="s">
        <v>1106</v>
      </c>
      <c r="C587" s="23" t="s">
        <v>1122</v>
      </c>
      <c r="D587" s="24" t="s">
        <v>35</v>
      </c>
      <c r="E587" s="22">
        <v>38</v>
      </c>
      <c r="F587" s="22" t="s">
        <v>1123</v>
      </c>
      <c r="G587" s="23" t="s">
        <v>1119</v>
      </c>
      <c r="H587" s="23">
        <v>480</v>
      </c>
      <c r="I587" s="23">
        <v>3</v>
      </c>
      <c r="J587" s="23">
        <v>2</v>
      </c>
      <c r="K587" s="23">
        <v>90</v>
      </c>
      <c r="L587" s="39">
        <f t="shared" si="231"/>
        <v>5760</v>
      </c>
      <c r="M587" s="35">
        <v>2</v>
      </c>
      <c r="N587" s="35">
        <v>90</v>
      </c>
      <c r="O587" s="23">
        <f t="shared" si="232"/>
        <v>960</v>
      </c>
      <c r="P587" s="43">
        <f t="shared" si="233"/>
        <v>4287.76</v>
      </c>
      <c r="Q587" s="43">
        <f t="shared" si="234"/>
        <v>1669.04</v>
      </c>
      <c r="R587" s="42">
        <f t="shared" si="235"/>
        <v>206.4</v>
      </c>
      <c r="S587" s="42">
        <f t="shared" si="236"/>
        <v>5392.8</v>
      </c>
      <c r="T587" s="38">
        <f t="shared" si="237"/>
        <v>770.4</v>
      </c>
      <c r="U587" s="38">
        <f t="shared" si="225"/>
        <v>6163.2</v>
      </c>
      <c r="V587" s="49"/>
      <c r="W587" s="49"/>
      <c r="X587" s="38"/>
      <c r="Y587" s="59" t="s">
        <v>102</v>
      </c>
    </row>
    <row r="588" s="1" customFormat="1" spans="1:25">
      <c r="A588" s="19">
        <v>585</v>
      </c>
      <c r="B588" s="20" t="s">
        <v>1106</v>
      </c>
      <c r="C588" s="23" t="s">
        <v>1124</v>
      </c>
      <c r="D588" s="24" t="s">
        <v>35</v>
      </c>
      <c r="E588" s="22">
        <v>35</v>
      </c>
      <c r="F588" s="22" t="s">
        <v>497</v>
      </c>
      <c r="G588" s="23" t="s">
        <v>1125</v>
      </c>
      <c r="H588" s="23">
        <v>480</v>
      </c>
      <c r="I588" s="23">
        <v>3</v>
      </c>
      <c r="J588" s="23">
        <v>2</v>
      </c>
      <c r="K588" s="23">
        <v>90</v>
      </c>
      <c r="L588" s="39">
        <f t="shared" si="231"/>
        <v>5760</v>
      </c>
      <c r="M588" s="35">
        <v>2</v>
      </c>
      <c r="N588" s="35">
        <v>90</v>
      </c>
      <c r="O588" s="23">
        <f t="shared" si="232"/>
        <v>960</v>
      </c>
      <c r="P588" s="43">
        <f t="shared" si="233"/>
        <v>4287.76</v>
      </c>
      <c r="Q588" s="43">
        <f t="shared" si="234"/>
        <v>1669.04</v>
      </c>
      <c r="R588" s="42">
        <f t="shared" si="235"/>
        <v>206.4</v>
      </c>
      <c r="S588" s="42">
        <f t="shared" si="236"/>
        <v>5392.8</v>
      </c>
      <c r="T588" s="38">
        <f t="shared" si="237"/>
        <v>770.4</v>
      </c>
      <c r="U588" s="38">
        <f t="shared" si="225"/>
        <v>6163.2</v>
      </c>
      <c r="V588" s="49"/>
      <c r="W588" s="49"/>
      <c r="X588" s="38"/>
      <c r="Y588" s="59" t="s">
        <v>102</v>
      </c>
    </row>
    <row r="589" s="1" customFormat="1" spans="1:25">
      <c r="A589" s="19">
        <v>586</v>
      </c>
      <c r="B589" s="20" t="s">
        <v>1106</v>
      </c>
      <c r="C589" s="23" t="s">
        <v>1126</v>
      </c>
      <c r="D589" s="24" t="s">
        <v>35</v>
      </c>
      <c r="E589" s="22">
        <v>48</v>
      </c>
      <c r="F589" s="22" t="s">
        <v>364</v>
      </c>
      <c r="G589" s="23" t="s">
        <v>1125</v>
      </c>
      <c r="H589" s="23">
        <v>480</v>
      </c>
      <c r="I589" s="23">
        <v>3</v>
      </c>
      <c r="J589" s="23">
        <v>2</v>
      </c>
      <c r="K589" s="23">
        <v>90</v>
      </c>
      <c r="L589" s="39">
        <f t="shared" si="231"/>
        <v>5760</v>
      </c>
      <c r="M589" s="35">
        <v>2</v>
      </c>
      <c r="N589" s="35">
        <v>90</v>
      </c>
      <c r="O589" s="23">
        <f t="shared" si="232"/>
        <v>960</v>
      </c>
      <c r="P589" s="43">
        <f t="shared" si="233"/>
        <v>4287.76</v>
      </c>
      <c r="Q589" s="43">
        <f t="shared" si="234"/>
        <v>1669.04</v>
      </c>
      <c r="R589" s="42">
        <f t="shared" si="235"/>
        <v>206.4</v>
      </c>
      <c r="S589" s="42">
        <f t="shared" si="236"/>
        <v>5392.8</v>
      </c>
      <c r="T589" s="38">
        <f t="shared" si="237"/>
        <v>770.4</v>
      </c>
      <c r="U589" s="38">
        <f t="shared" si="225"/>
        <v>6163.2</v>
      </c>
      <c r="V589" s="49"/>
      <c r="W589" s="49"/>
      <c r="X589" s="38"/>
      <c r="Y589" s="59" t="s">
        <v>102</v>
      </c>
    </row>
    <row r="590" s="1" customFormat="1" spans="1:25">
      <c r="A590" s="19">
        <v>587</v>
      </c>
      <c r="B590" s="20" t="s">
        <v>1106</v>
      </c>
      <c r="C590" s="23" t="s">
        <v>502</v>
      </c>
      <c r="D590" s="24" t="s">
        <v>30</v>
      </c>
      <c r="E590" s="22">
        <v>29</v>
      </c>
      <c r="F590" s="22" t="s">
        <v>238</v>
      </c>
      <c r="G590" s="23" t="s">
        <v>1125</v>
      </c>
      <c r="H590" s="23">
        <v>480</v>
      </c>
      <c r="I590" s="23">
        <v>3</v>
      </c>
      <c r="J590" s="23">
        <v>2</v>
      </c>
      <c r="K590" s="23">
        <v>90</v>
      </c>
      <c r="L590" s="39">
        <f t="shared" si="231"/>
        <v>5760</v>
      </c>
      <c r="M590" s="35">
        <v>2</v>
      </c>
      <c r="N590" s="35">
        <v>90</v>
      </c>
      <c r="O590" s="23">
        <f t="shared" si="232"/>
        <v>960</v>
      </c>
      <c r="P590" s="43"/>
      <c r="Q590" s="43"/>
      <c r="R590" s="42"/>
      <c r="S590" s="42"/>
      <c r="T590" s="38"/>
      <c r="U590" s="38"/>
      <c r="V590" s="49"/>
      <c r="W590" s="49"/>
      <c r="X590" s="38"/>
      <c r="Y590" s="60" t="s">
        <v>32</v>
      </c>
    </row>
    <row r="591" s="1" customFormat="1" spans="1:25">
      <c r="A591" s="19">
        <v>588</v>
      </c>
      <c r="B591" s="20" t="s">
        <v>1106</v>
      </c>
      <c r="C591" s="23" t="s">
        <v>1127</v>
      </c>
      <c r="D591" s="24" t="s">
        <v>35</v>
      </c>
      <c r="E591" s="22">
        <v>38</v>
      </c>
      <c r="F591" s="22" t="s">
        <v>1128</v>
      </c>
      <c r="G591" s="23" t="s">
        <v>1125</v>
      </c>
      <c r="H591" s="23">
        <v>480</v>
      </c>
      <c r="I591" s="23">
        <v>3</v>
      </c>
      <c r="J591" s="23">
        <v>2</v>
      </c>
      <c r="K591" s="23">
        <v>90</v>
      </c>
      <c r="L591" s="39">
        <f t="shared" si="231"/>
        <v>5760</v>
      </c>
      <c r="M591" s="35">
        <v>2</v>
      </c>
      <c r="N591" s="35">
        <v>90</v>
      </c>
      <c r="O591" s="23">
        <f t="shared" si="232"/>
        <v>960</v>
      </c>
      <c r="P591" s="43">
        <f t="shared" si="233"/>
        <v>4287.76</v>
      </c>
      <c r="Q591" s="43">
        <f t="shared" si="234"/>
        <v>1669.04</v>
      </c>
      <c r="R591" s="42">
        <f t="shared" si="235"/>
        <v>206.4</v>
      </c>
      <c r="S591" s="42">
        <f t="shared" si="236"/>
        <v>5392.8</v>
      </c>
      <c r="T591" s="38">
        <f t="shared" si="237"/>
        <v>770.4</v>
      </c>
      <c r="U591" s="38">
        <f>SUM(P591:R591)</f>
        <v>6163.2</v>
      </c>
      <c r="V591" s="49"/>
      <c r="W591" s="49"/>
      <c r="X591" s="38"/>
      <c r="Y591" s="59" t="s">
        <v>102</v>
      </c>
    </row>
    <row r="592" s="1" customFormat="1" spans="1:25">
      <c r="A592" s="19">
        <v>589</v>
      </c>
      <c r="B592" s="20" t="s">
        <v>1106</v>
      </c>
      <c r="C592" s="23" t="s">
        <v>1129</v>
      </c>
      <c r="D592" s="24" t="s">
        <v>35</v>
      </c>
      <c r="E592" s="22">
        <v>45</v>
      </c>
      <c r="F592" s="22" t="s">
        <v>1130</v>
      </c>
      <c r="G592" s="23" t="s">
        <v>1131</v>
      </c>
      <c r="H592" s="23">
        <v>480</v>
      </c>
      <c r="I592" s="23">
        <v>3</v>
      </c>
      <c r="J592" s="23">
        <v>2</v>
      </c>
      <c r="K592" s="23">
        <v>90</v>
      </c>
      <c r="L592" s="39">
        <f t="shared" si="231"/>
        <v>5760</v>
      </c>
      <c r="M592" s="35">
        <v>2</v>
      </c>
      <c r="N592" s="35">
        <v>90</v>
      </c>
      <c r="O592" s="23">
        <f t="shared" si="232"/>
        <v>960</v>
      </c>
      <c r="P592" s="43">
        <f t="shared" si="233"/>
        <v>4287.76</v>
      </c>
      <c r="Q592" s="43">
        <f t="shared" si="234"/>
        <v>1669.04</v>
      </c>
      <c r="R592" s="42">
        <f t="shared" si="235"/>
        <v>206.4</v>
      </c>
      <c r="S592" s="42">
        <f t="shared" si="236"/>
        <v>5392.8</v>
      </c>
      <c r="T592" s="38">
        <f t="shared" si="237"/>
        <v>770.4</v>
      </c>
      <c r="U592" s="38">
        <f t="shared" ref="U592:U597" si="238">SUM(P592:R592)</f>
        <v>6163.2</v>
      </c>
      <c r="V592" s="49"/>
      <c r="W592" s="49"/>
      <c r="X592" s="38"/>
      <c r="Y592" s="59" t="s">
        <v>102</v>
      </c>
    </row>
    <row r="593" s="1" customFormat="1" spans="1:25">
      <c r="A593" s="19">
        <v>590</v>
      </c>
      <c r="B593" s="20" t="s">
        <v>1106</v>
      </c>
      <c r="C593" s="23" t="s">
        <v>1132</v>
      </c>
      <c r="D593" s="24" t="s">
        <v>35</v>
      </c>
      <c r="E593" s="22">
        <v>36</v>
      </c>
      <c r="F593" s="22" t="s">
        <v>972</v>
      </c>
      <c r="G593" s="23" t="s">
        <v>1131</v>
      </c>
      <c r="H593" s="23">
        <v>480</v>
      </c>
      <c r="I593" s="23">
        <v>3</v>
      </c>
      <c r="J593" s="23">
        <v>2</v>
      </c>
      <c r="K593" s="23">
        <v>90</v>
      </c>
      <c r="L593" s="39">
        <f t="shared" si="231"/>
        <v>5760</v>
      </c>
      <c r="M593" s="35">
        <v>2</v>
      </c>
      <c r="N593" s="35">
        <v>90</v>
      </c>
      <c r="O593" s="23">
        <f t="shared" si="232"/>
        <v>960</v>
      </c>
      <c r="P593" s="43">
        <f t="shared" si="233"/>
        <v>4287.76</v>
      </c>
      <c r="Q593" s="43">
        <f t="shared" si="234"/>
        <v>1669.04</v>
      </c>
      <c r="R593" s="42">
        <f t="shared" si="235"/>
        <v>206.4</v>
      </c>
      <c r="S593" s="42">
        <f t="shared" si="236"/>
        <v>5392.8</v>
      </c>
      <c r="T593" s="38">
        <f t="shared" si="237"/>
        <v>770.4</v>
      </c>
      <c r="U593" s="38">
        <f t="shared" si="238"/>
        <v>6163.2</v>
      </c>
      <c r="V593" s="49"/>
      <c r="W593" s="49"/>
      <c r="X593" s="38"/>
      <c r="Y593" s="59" t="s">
        <v>102</v>
      </c>
    </row>
    <row r="594" s="1" customFormat="1" ht="14" customHeight="1" spans="1:25">
      <c r="A594" s="19">
        <v>591</v>
      </c>
      <c r="B594" s="20" t="s">
        <v>1106</v>
      </c>
      <c r="C594" s="23" t="s">
        <v>1133</v>
      </c>
      <c r="D594" s="24" t="s">
        <v>35</v>
      </c>
      <c r="E594" s="22">
        <v>45</v>
      </c>
      <c r="F594" s="22" t="s">
        <v>677</v>
      </c>
      <c r="G594" s="23" t="s">
        <v>1131</v>
      </c>
      <c r="H594" s="23">
        <v>480</v>
      </c>
      <c r="I594" s="23">
        <v>3</v>
      </c>
      <c r="J594" s="23">
        <v>2</v>
      </c>
      <c r="K594" s="23">
        <v>90</v>
      </c>
      <c r="L594" s="39">
        <f t="shared" si="231"/>
        <v>5760</v>
      </c>
      <c r="M594" s="35">
        <v>2</v>
      </c>
      <c r="N594" s="35">
        <v>90</v>
      </c>
      <c r="O594" s="23">
        <f t="shared" si="232"/>
        <v>960</v>
      </c>
      <c r="P594" s="43">
        <f t="shared" si="233"/>
        <v>4287.76</v>
      </c>
      <c r="Q594" s="43">
        <f t="shared" si="234"/>
        <v>1669.04</v>
      </c>
      <c r="R594" s="42">
        <f t="shared" si="235"/>
        <v>206.4</v>
      </c>
      <c r="S594" s="42">
        <f t="shared" si="236"/>
        <v>5392.8</v>
      </c>
      <c r="T594" s="38">
        <f t="shared" si="237"/>
        <v>770.4</v>
      </c>
      <c r="U594" s="38">
        <f t="shared" si="238"/>
        <v>6163.2</v>
      </c>
      <c r="V594" s="49"/>
      <c r="W594" s="49"/>
      <c r="X594" s="38"/>
      <c r="Y594" s="59" t="s">
        <v>102</v>
      </c>
    </row>
    <row r="595" s="1" customFormat="1" ht="14" customHeight="1" spans="1:25">
      <c r="A595" s="19">
        <v>592</v>
      </c>
      <c r="B595" s="20" t="s">
        <v>1106</v>
      </c>
      <c r="C595" s="23" t="s">
        <v>1134</v>
      </c>
      <c r="D595" s="24" t="s">
        <v>30</v>
      </c>
      <c r="E595" s="22">
        <v>54</v>
      </c>
      <c r="F595" s="22" t="s">
        <v>761</v>
      </c>
      <c r="G595" s="23" t="s">
        <v>1135</v>
      </c>
      <c r="H595" s="39">
        <v>480</v>
      </c>
      <c r="I595" s="39">
        <v>3</v>
      </c>
      <c r="J595" s="39">
        <v>2</v>
      </c>
      <c r="K595" s="39">
        <v>90</v>
      </c>
      <c r="L595" s="39">
        <f t="shared" si="231"/>
        <v>5760</v>
      </c>
      <c r="M595" s="35">
        <v>2</v>
      </c>
      <c r="N595" s="35">
        <v>90</v>
      </c>
      <c r="O595" s="23">
        <f t="shared" si="232"/>
        <v>960</v>
      </c>
      <c r="P595" s="43">
        <f>581.12*8</f>
        <v>4648.96</v>
      </c>
      <c r="Q595" s="43">
        <f t="shared" si="234"/>
        <v>1669.04</v>
      </c>
      <c r="R595" s="42">
        <f t="shared" si="235"/>
        <v>206.4</v>
      </c>
      <c r="S595" s="42">
        <f t="shared" si="236"/>
        <v>5708.85</v>
      </c>
      <c r="T595" s="38">
        <f t="shared" si="237"/>
        <v>815.55</v>
      </c>
      <c r="U595" s="38">
        <f t="shared" si="238"/>
        <v>6524.4</v>
      </c>
      <c r="V595" s="49"/>
      <c r="W595" s="49"/>
      <c r="X595" s="38"/>
      <c r="Y595" s="59" t="s">
        <v>102</v>
      </c>
    </row>
    <row r="596" s="1" customFormat="1" spans="1:25">
      <c r="A596" s="19">
        <v>593</v>
      </c>
      <c r="B596" s="20" t="s">
        <v>1106</v>
      </c>
      <c r="C596" s="23" t="s">
        <v>1136</v>
      </c>
      <c r="D596" s="24" t="s">
        <v>30</v>
      </c>
      <c r="E596" s="24">
        <v>57</v>
      </c>
      <c r="F596" s="22" t="s">
        <v>494</v>
      </c>
      <c r="G596" s="23" t="s">
        <v>1137</v>
      </c>
      <c r="H596" s="23">
        <v>1120</v>
      </c>
      <c r="I596" s="23">
        <v>3</v>
      </c>
      <c r="J596" s="23">
        <v>2</v>
      </c>
      <c r="K596" s="23">
        <v>210</v>
      </c>
      <c r="L596" s="39">
        <f t="shared" si="231"/>
        <v>13440</v>
      </c>
      <c r="M596" s="35">
        <v>2</v>
      </c>
      <c r="N596" s="35">
        <v>210</v>
      </c>
      <c r="O596" s="23">
        <f t="shared" si="232"/>
        <v>2240</v>
      </c>
      <c r="P596" s="43">
        <f>581.12*8</f>
        <v>4648.96</v>
      </c>
      <c r="Q596" s="43">
        <f t="shared" si="234"/>
        <v>1669.04</v>
      </c>
      <c r="R596" s="42">
        <f t="shared" si="235"/>
        <v>206.4</v>
      </c>
      <c r="S596" s="42">
        <f t="shared" si="236"/>
        <v>5708.85</v>
      </c>
      <c r="T596" s="38">
        <f t="shared" si="237"/>
        <v>815.55</v>
      </c>
      <c r="U596" s="38">
        <f t="shared" si="238"/>
        <v>6524.4</v>
      </c>
      <c r="V596" s="49"/>
      <c r="W596" s="49"/>
      <c r="X596" s="38"/>
      <c r="Y596" s="59" t="s">
        <v>102</v>
      </c>
    </row>
    <row r="597" s="1" customFormat="1" spans="1:25">
      <c r="A597" s="19">
        <v>594</v>
      </c>
      <c r="B597" s="20" t="s">
        <v>1106</v>
      </c>
      <c r="C597" s="23" t="s">
        <v>1138</v>
      </c>
      <c r="D597" s="24" t="s">
        <v>35</v>
      </c>
      <c r="E597" s="24">
        <v>48</v>
      </c>
      <c r="F597" s="22" t="s">
        <v>1139</v>
      </c>
      <c r="G597" s="23" t="s">
        <v>1137</v>
      </c>
      <c r="H597" s="23">
        <v>1120</v>
      </c>
      <c r="I597" s="23">
        <v>3</v>
      </c>
      <c r="J597" s="23">
        <v>2</v>
      </c>
      <c r="K597" s="23">
        <v>210</v>
      </c>
      <c r="L597" s="39">
        <f t="shared" si="231"/>
        <v>13440</v>
      </c>
      <c r="M597" s="35">
        <v>2</v>
      </c>
      <c r="N597" s="35">
        <v>210</v>
      </c>
      <c r="O597" s="23">
        <f t="shared" si="232"/>
        <v>2240</v>
      </c>
      <c r="P597" s="43">
        <f>581.12*8</f>
        <v>4648.96</v>
      </c>
      <c r="Q597" s="43">
        <f t="shared" si="234"/>
        <v>1669.04</v>
      </c>
      <c r="R597" s="42">
        <f t="shared" si="235"/>
        <v>206.4</v>
      </c>
      <c r="S597" s="42">
        <f t="shared" si="236"/>
        <v>5708.85</v>
      </c>
      <c r="T597" s="38">
        <f t="shared" si="237"/>
        <v>815.55</v>
      </c>
      <c r="U597" s="38">
        <f t="shared" si="238"/>
        <v>6524.4</v>
      </c>
      <c r="V597" s="48"/>
      <c r="W597" s="48"/>
      <c r="X597" s="38"/>
      <c r="Y597" s="59" t="s">
        <v>102</v>
      </c>
    </row>
    <row r="598" spans="1:25">
      <c r="A598" s="36"/>
      <c r="B598" s="36"/>
      <c r="C598" s="23"/>
      <c r="D598" s="23"/>
      <c r="E598" s="23"/>
      <c r="F598" s="23"/>
      <c r="G598" s="23"/>
      <c r="H598" s="39"/>
      <c r="I598" s="39"/>
      <c r="J598" s="39"/>
      <c r="K598" s="36">
        <f>SUM(K4:K597)</f>
        <v>135495</v>
      </c>
      <c r="L598" s="36">
        <f>SUM(L4:L597)</f>
        <v>1950440</v>
      </c>
      <c r="M598" s="36"/>
      <c r="N598" s="36">
        <f>SUM(N4:N597)</f>
        <v>74595</v>
      </c>
      <c r="O598" s="36">
        <f>SUM(O4:O597)</f>
        <v>802200</v>
      </c>
      <c r="P598" s="38">
        <f t="shared" ref="P598:X598" si="239">SUM(P4:P597)</f>
        <v>2467528.14999998</v>
      </c>
      <c r="Q598" s="38">
        <f t="shared" si="239"/>
        <v>849124.100000004</v>
      </c>
      <c r="R598" s="38">
        <f t="shared" si="239"/>
        <v>106966.799999999</v>
      </c>
      <c r="S598" s="38">
        <f t="shared" si="239"/>
        <v>2109986.15875001</v>
      </c>
      <c r="T598" s="38">
        <f t="shared" si="239"/>
        <v>1313632.88624999</v>
      </c>
      <c r="U598" s="65">
        <f t="shared" si="239"/>
        <v>3423619.05000001</v>
      </c>
      <c r="V598" s="38">
        <f t="shared" si="239"/>
        <v>2109986.15875</v>
      </c>
      <c r="W598" s="38">
        <f t="shared" si="239"/>
        <v>1313632.88625</v>
      </c>
      <c r="X598" s="38">
        <f t="shared" si="239"/>
        <v>3423619.05</v>
      </c>
      <c r="Y598" s="59" t="s">
        <v>102</v>
      </c>
    </row>
    <row r="599" s="4" customFormat="1" spans="1:25">
      <c r="A599" s="19" t="s">
        <v>24</v>
      </c>
      <c r="B599" s="36"/>
      <c r="C599" s="23"/>
      <c r="D599" s="23"/>
      <c r="E599" s="23"/>
      <c r="F599" s="23"/>
      <c r="G599" s="23"/>
      <c r="H599" s="23"/>
      <c r="I599" s="23"/>
      <c r="J599" s="23"/>
      <c r="K599" s="77">
        <f>K598+L598</f>
        <v>2085935</v>
      </c>
      <c r="L599" s="77"/>
      <c r="M599" s="38"/>
      <c r="N599" s="38">
        <f>N598+O598</f>
        <v>876795</v>
      </c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59"/>
    </row>
    <row r="600" s="1" customFormat="1" spans="7:16">
      <c r="G600" s="5"/>
      <c r="I600" s="5"/>
      <c r="N600" s="5"/>
      <c r="O600" s="5"/>
      <c r="P600" s="78"/>
    </row>
  </sheetData>
  <mergeCells count="200">
    <mergeCell ref="A1:Y1"/>
    <mergeCell ref="H2:O2"/>
    <mergeCell ref="P2:X2"/>
    <mergeCell ref="C599:J599"/>
    <mergeCell ref="K599:L599"/>
    <mergeCell ref="N599:O599"/>
    <mergeCell ref="A2:A3"/>
    <mergeCell ref="B2:B3"/>
    <mergeCell ref="C2:C3"/>
    <mergeCell ref="D2:D3"/>
    <mergeCell ref="E2:E3"/>
    <mergeCell ref="F2:F3"/>
    <mergeCell ref="G2:G3"/>
    <mergeCell ref="V6:V7"/>
    <mergeCell ref="V8:V9"/>
    <mergeCell ref="V11:V12"/>
    <mergeCell ref="V13:V15"/>
    <mergeCell ref="V16:V19"/>
    <mergeCell ref="V20:V25"/>
    <mergeCell ref="V26:V29"/>
    <mergeCell ref="V32:V37"/>
    <mergeCell ref="V38:V39"/>
    <mergeCell ref="V40:V42"/>
    <mergeCell ref="V43:V45"/>
    <mergeCell ref="V46:V48"/>
    <mergeCell ref="V49:V95"/>
    <mergeCell ref="V96:V98"/>
    <mergeCell ref="V99:V112"/>
    <mergeCell ref="V113:V114"/>
    <mergeCell ref="V115:V117"/>
    <mergeCell ref="V118:V123"/>
    <mergeCell ref="V124:V194"/>
    <mergeCell ref="V195:V238"/>
    <mergeCell ref="V239:V251"/>
    <mergeCell ref="V252:V253"/>
    <mergeCell ref="V254:V260"/>
    <mergeCell ref="V262:V264"/>
    <mergeCell ref="V265:V268"/>
    <mergeCell ref="V269:V277"/>
    <mergeCell ref="V278:V279"/>
    <mergeCell ref="V282:V295"/>
    <mergeCell ref="V296:V300"/>
    <mergeCell ref="V301:V303"/>
    <mergeCell ref="V305:V315"/>
    <mergeCell ref="V316:V317"/>
    <mergeCell ref="V337:V338"/>
    <mergeCell ref="V339:V343"/>
    <mergeCell ref="V345:V347"/>
    <mergeCell ref="V349:V350"/>
    <mergeCell ref="V352:V356"/>
    <mergeCell ref="V357:V371"/>
    <mergeCell ref="V373:V377"/>
    <mergeCell ref="V378:V398"/>
    <mergeCell ref="V399:V423"/>
    <mergeCell ref="V424:V425"/>
    <mergeCell ref="V427:V428"/>
    <mergeCell ref="V429:V430"/>
    <mergeCell ref="V431:V432"/>
    <mergeCell ref="V433:V435"/>
    <mergeCell ref="V436:V448"/>
    <mergeCell ref="V449:V452"/>
    <mergeCell ref="V453:V457"/>
    <mergeCell ref="V460:V463"/>
    <mergeCell ref="V464:V500"/>
    <mergeCell ref="V501:V502"/>
    <mergeCell ref="V503:V505"/>
    <mergeCell ref="V506:V523"/>
    <mergeCell ref="V524:V536"/>
    <mergeCell ref="V537:V548"/>
    <mergeCell ref="V549:V555"/>
    <mergeCell ref="V556:V561"/>
    <mergeCell ref="V562:V563"/>
    <mergeCell ref="V564:V569"/>
    <mergeCell ref="V570:V578"/>
    <mergeCell ref="V579:V597"/>
    <mergeCell ref="W6:W7"/>
    <mergeCell ref="W8:W9"/>
    <mergeCell ref="W11:W12"/>
    <mergeCell ref="W13:W15"/>
    <mergeCell ref="W16:W19"/>
    <mergeCell ref="W20:W25"/>
    <mergeCell ref="W26:W29"/>
    <mergeCell ref="W32:W37"/>
    <mergeCell ref="W38:W39"/>
    <mergeCell ref="W40:W42"/>
    <mergeCell ref="W43:W45"/>
    <mergeCell ref="W46:W48"/>
    <mergeCell ref="W49:W95"/>
    <mergeCell ref="W96:W98"/>
    <mergeCell ref="W99:W112"/>
    <mergeCell ref="W113:W114"/>
    <mergeCell ref="W115:W117"/>
    <mergeCell ref="W118:W123"/>
    <mergeCell ref="W124:W194"/>
    <mergeCell ref="W195:W238"/>
    <mergeCell ref="W239:W251"/>
    <mergeCell ref="W252:W253"/>
    <mergeCell ref="W254:W260"/>
    <mergeCell ref="W262:W264"/>
    <mergeCell ref="W265:W268"/>
    <mergeCell ref="W269:W277"/>
    <mergeCell ref="W278:W279"/>
    <mergeCell ref="W282:W295"/>
    <mergeCell ref="W296:W300"/>
    <mergeCell ref="W301:W303"/>
    <mergeCell ref="W305:W315"/>
    <mergeCell ref="W316:W317"/>
    <mergeCell ref="W337:W338"/>
    <mergeCell ref="W339:W343"/>
    <mergeCell ref="W345:W347"/>
    <mergeCell ref="W349:W350"/>
    <mergeCell ref="W352:W356"/>
    <mergeCell ref="W357:W371"/>
    <mergeCell ref="W373:W377"/>
    <mergeCell ref="W378:W398"/>
    <mergeCell ref="W399:W423"/>
    <mergeCell ref="W424:W425"/>
    <mergeCell ref="W427:W428"/>
    <mergeCell ref="W429:W430"/>
    <mergeCell ref="W431:W432"/>
    <mergeCell ref="W433:W435"/>
    <mergeCell ref="W436:W448"/>
    <mergeCell ref="W449:W452"/>
    <mergeCell ref="W453:W457"/>
    <mergeCell ref="W460:W463"/>
    <mergeCell ref="W464:W500"/>
    <mergeCell ref="W501:W502"/>
    <mergeCell ref="W503:W505"/>
    <mergeCell ref="W506:W523"/>
    <mergeCell ref="W524:W536"/>
    <mergeCell ref="W537:W548"/>
    <mergeCell ref="W549:W555"/>
    <mergeCell ref="W556:W561"/>
    <mergeCell ref="W562:W563"/>
    <mergeCell ref="W564:W569"/>
    <mergeCell ref="W570:W578"/>
    <mergeCell ref="W579:W597"/>
    <mergeCell ref="X6:X7"/>
    <mergeCell ref="X8:X9"/>
    <mergeCell ref="X11:X12"/>
    <mergeCell ref="X13:X15"/>
    <mergeCell ref="X16:X19"/>
    <mergeCell ref="X20:X25"/>
    <mergeCell ref="X26:X29"/>
    <mergeCell ref="X32:X37"/>
    <mergeCell ref="X38:X39"/>
    <mergeCell ref="X40:X42"/>
    <mergeCell ref="X43:X45"/>
    <mergeCell ref="X46:X48"/>
    <mergeCell ref="X49:X95"/>
    <mergeCell ref="X96:X98"/>
    <mergeCell ref="X99:X112"/>
    <mergeCell ref="X113:X114"/>
    <mergeCell ref="X115:X117"/>
    <mergeCell ref="X118:X123"/>
    <mergeCell ref="X124:X194"/>
    <mergeCell ref="X195:X238"/>
    <mergeCell ref="X239:X251"/>
    <mergeCell ref="X252:X253"/>
    <mergeCell ref="X254:X260"/>
    <mergeCell ref="X262:X264"/>
    <mergeCell ref="X265:X268"/>
    <mergeCell ref="X269:X277"/>
    <mergeCell ref="X278:X279"/>
    <mergeCell ref="X282:X295"/>
    <mergeCell ref="X296:X300"/>
    <mergeCell ref="X301:X303"/>
    <mergeCell ref="X305:X315"/>
    <mergeCell ref="X316:X317"/>
    <mergeCell ref="X319:X336"/>
    <mergeCell ref="X337:X338"/>
    <mergeCell ref="X339:X343"/>
    <mergeCell ref="X345:X347"/>
    <mergeCell ref="X349:X350"/>
    <mergeCell ref="X352:X356"/>
    <mergeCell ref="X357:X371"/>
    <mergeCell ref="X378:X398"/>
    <mergeCell ref="X399:X423"/>
    <mergeCell ref="X424:X425"/>
    <mergeCell ref="X427:X428"/>
    <mergeCell ref="X429:X430"/>
    <mergeCell ref="X431:X432"/>
    <mergeCell ref="X433:X435"/>
    <mergeCell ref="X436:X448"/>
    <mergeCell ref="X449:X452"/>
    <mergeCell ref="X453:X457"/>
    <mergeCell ref="X460:X463"/>
    <mergeCell ref="X464:X500"/>
    <mergeCell ref="X501:X502"/>
    <mergeCell ref="X503:X505"/>
    <mergeCell ref="X506:X523"/>
    <mergeCell ref="X524:X536"/>
    <mergeCell ref="X537:X548"/>
    <mergeCell ref="X549:X555"/>
    <mergeCell ref="X556:X561"/>
    <mergeCell ref="X562:X563"/>
    <mergeCell ref="X564:X569"/>
    <mergeCell ref="X570:X578"/>
    <mergeCell ref="X579:X597"/>
    <mergeCell ref="Y2:Y3"/>
  </mergeCells>
  <pageMargins left="0.700694444444445" right="0.700694444444445" top="0.751388888888889" bottom="0.751388888888889" header="0.298611111111111" footer="0.298611111111111"/>
  <pageSetup paperSize="8" scale="90" orientation="landscape" horizontalDpi="600"/>
  <headerFooter>
    <oddFooter>&amp;C第 &amp;P 页，共 &amp;N 页</oddFooter>
  </headerFooter>
  <ignoredErrors>
    <ignoredError sqref="V124 V378" formulaRange="1"/>
    <ignoredError sqref="P74 S8 Q17:Q19 R17:R20 L501:L503 L92 L90 L337:L349 L351:L371 L549:L550 L296:L304 L280 L556 L273 L552:L553 L430:L431 L427:L428 L433 L435:L497 L559 L250:L251 L243:L247 L94:L100 L41:L42 L38:L39 L33:L34 L28:L31 L281:L283 L313:L314 L308:L312 L306 L285:L291 L59:L61 L58 L51:L54 L292:L293 L77:L83 L63:L74 L86:L89 L56:L57 L316:L334 Q315:R315 L373:L396 P523 P17 P448:R448 P424:P425 Q429:R429 Q428 Q427:R427 Q369 O5 O281:O282 O441:O442 T448 S553 T558 S273:T273 T95 S90:T90 T75:T77 T53 T28 S441:S442 Q264:R264 P473:P481 P285 P54 P281 P13 P14:P15 P123 P5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2021年城镇公益性岗位期限外人员岗位补贴和社会保险补贴公示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timeswift</cp:lastModifiedBy>
  <dcterms:created xsi:type="dcterms:W3CDTF">2021-08-27T07:56:00Z</dcterms:created>
  <dcterms:modified xsi:type="dcterms:W3CDTF">2021-12-13T08:47:15Z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