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发放册" sheetId="1" r:id="rId1"/>
  </sheets>
  <definedNames>
    <definedName name="_xlnm.Print_Titles" localSheetId="0">'发放册'!$1:$4</definedName>
  </definedNames>
  <calcPr fullCalcOnLoad="1"/>
</workbook>
</file>

<file path=xl/sharedStrings.xml><?xml version="1.0" encoding="utf-8"?>
<sst xmlns="http://schemas.openxmlformats.org/spreadsheetml/2006/main" count="5240" uniqueCount="995">
  <si>
    <t xml:space="preserve">2018年3季度农村低保发放花名册    </t>
  </si>
  <si>
    <t>下梁镇</t>
  </si>
  <si>
    <t>序号</t>
  </si>
  <si>
    <t>对象姓名</t>
  </si>
  <si>
    <t>年龄</t>
  </si>
  <si>
    <t>性别</t>
  </si>
  <si>
    <t>与户主  关系</t>
  </si>
  <si>
    <t>保障人口</t>
  </si>
  <si>
    <t>家 庭 地 址</t>
  </si>
  <si>
    <t>保障类别</t>
  </si>
  <si>
    <t>月保   障金</t>
  </si>
  <si>
    <t>分类救助</t>
  </si>
  <si>
    <t>月计</t>
  </si>
  <si>
    <t>7-9月电价补贴</t>
  </si>
  <si>
    <t>发放合计</t>
  </si>
  <si>
    <t xml:space="preserve">类别   </t>
  </si>
  <si>
    <t>金额</t>
  </si>
  <si>
    <t>户主</t>
  </si>
  <si>
    <t>刘从云</t>
  </si>
  <si>
    <t>女</t>
  </si>
  <si>
    <t>胜利村一组</t>
  </si>
  <si>
    <t>二类</t>
  </si>
  <si>
    <t>成员</t>
  </si>
  <si>
    <t>郭媛媛</t>
  </si>
  <si>
    <t>次女</t>
  </si>
  <si>
    <t>郭芹</t>
  </si>
  <si>
    <t>母女</t>
  </si>
  <si>
    <t>米宗良</t>
  </si>
  <si>
    <t>男</t>
  </si>
  <si>
    <t>一类</t>
  </si>
  <si>
    <t>陈敬明</t>
  </si>
  <si>
    <t>胜利村二组</t>
  </si>
  <si>
    <t>三类</t>
  </si>
  <si>
    <t>陈方杰</t>
  </si>
  <si>
    <t>儿子</t>
  </si>
  <si>
    <t>付丹华</t>
  </si>
  <si>
    <t>邓成香</t>
  </si>
  <si>
    <t>夫妻</t>
  </si>
  <si>
    <t>付孙枭</t>
  </si>
  <si>
    <t>付孙煊</t>
  </si>
  <si>
    <t>女儿</t>
  </si>
  <si>
    <t>付桂春</t>
  </si>
  <si>
    <t>父亲</t>
  </si>
  <si>
    <t>游远芳</t>
  </si>
  <si>
    <t>吴磊</t>
  </si>
  <si>
    <t>吴同喜</t>
  </si>
  <si>
    <t>郭升连</t>
  </si>
  <si>
    <t>母亲</t>
  </si>
  <si>
    <t>吴金凤</t>
  </si>
  <si>
    <t>吴同照</t>
  </si>
  <si>
    <t>吴钰芊</t>
  </si>
  <si>
    <t>孙女</t>
  </si>
  <si>
    <t>宋明珠</t>
  </si>
  <si>
    <t>儿媳</t>
  </si>
  <si>
    <t>吴礼安</t>
  </si>
  <si>
    <t>吴庆襄</t>
  </si>
  <si>
    <t>次子</t>
  </si>
  <si>
    <t>冯桂清</t>
  </si>
  <si>
    <t>胜利村三组</t>
  </si>
  <si>
    <t>倪舒明</t>
  </si>
  <si>
    <t>程福秀</t>
  </si>
  <si>
    <t>孔祥学</t>
  </si>
  <si>
    <t>胜利村四组</t>
  </si>
  <si>
    <t>张清红</t>
  </si>
  <si>
    <t>汪福涛</t>
  </si>
  <si>
    <t>夏康梅</t>
  </si>
  <si>
    <t>妻子</t>
  </si>
  <si>
    <t>汪长熙</t>
  </si>
  <si>
    <t>郭升华</t>
  </si>
  <si>
    <t>辜声有</t>
  </si>
  <si>
    <t>辜平荣</t>
  </si>
  <si>
    <t>周艳</t>
  </si>
  <si>
    <t>周福银</t>
  </si>
  <si>
    <t>阮仕秀</t>
  </si>
  <si>
    <t>熊听贵</t>
  </si>
  <si>
    <t>叶地凤</t>
  </si>
  <si>
    <t>熊贤伍</t>
  </si>
  <si>
    <t>杨啟航</t>
  </si>
  <si>
    <t>孔德连</t>
  </si>
  <si>
    <t>章欢</t>
  </si>
  <si>
    <t>杨悦涵</t>
  </si>
  <si>
    <t>徐顺青</t>
  </si>
  <si>
    <t>陈政芳</t>
  </si>
  <si>
    <t>徐鹏</t>
  </si>
  <si>
    <t>徐星霞</t>
  </si>
  <si>
    <t>杨长青</t>
  </si>
  <si>
    <t>程显兰</t>
  </si>
  <si>
    <t>杨龙海</t>
  </si>
  <si>
    <t>刘从林</t>
  </si>
  <si>
    <t>付丹海</t>
  </si>
  <si>
    <t>吴红玲</t>
  </si>
  <si>
    <t>之妻</t>
  </si>
  <si>
    <t>付孙洁</t>
  </si>
  <si>
    <t>之子</t>
  </si>
  <si>
    <t>付语彤</t>
  </si>
  <si>
    <t>之女</t>
  </si>
  <si>
    <t>明天秀</t>
  </si>
  <si>
    <t>之母</t>
  </si>
  <si>
    <t>李光学</t>
  </si>
  <si>
    <t>石瓮社区一组</t>
  </si>
  <si>
    <t>尹维芝</t>
  </si>
  <si>
    <t>蔡克文</t>
  </si>
  <si>
    <t>张明秀</t>
  </si>
  <si>
    <t>蔡克明</t>
  </si>
  <si>
    <t>弟弟</t>
  </si>
  <si>
    <t>张庆堂</t>
  </si>
  <si>
    <t>汪安玲</t>
  </si>
  <si>
    <t>张本裙</t>
  </si>
  <si>
    <t>王兆珍</t>
  </si>
  <si>
    <t>吴永洪</t>
  </si>
  <si>
    <t>张吉惠</t>
  </si>
  <si>
    <t>樊喜丹</t>
  </si>
  <si>
    <t>尹本成</t>
  </si>
  <si>
    <t>石瓮社区二组</t>
  </si>
  <si>
    <t>何祖亭</t>
  </si>
  <si>
    <t>吴明珍</t>
  </si>
  <si>
    <t>何祖梅</t>
  </si>
  <si>
    <t>妹妹</t>
  </si>
  <si>
    <t>何亿</t>
  </si>
  <si>
    <t>长子</t>
  </si>
  <si>
    <t>何鸿煊</t>
  </si>
  <si>
    <t>张芳英</t>
  </si>
  <si>
    <t>吴永兵</t>
  </si>
  <si>
    <t>吴孝元</t>
  </si>
  <si>
    <t>李文坤</t>
  </si>
  <si>
    <t>李业青</t>
  </si>
  <si>
    <t>车得莲</t>
  </si>
  <si>
    <t>袁观莲</t>
  </si>
  <si>
    <t>石瓮社区三组</t>
  </si>
  <si>
    <t>桂升惠</t>
  </si>
  <si>
    <t>桂声东</t>
  </si>
  <si>
    <t>韩学英</t>
  </si>
  <si>
    <t>阮仕斌</t>
  </si>
  <si>
    <t>石瓮社区四组</t>
  </si>
  <si>
    <t>刘在莲</t>
  </si>
  <si>
    <t>周和平</t>
  </si>
  <si>
    <t>黄平珍</t>
  </si>
  <si>
    <t>张欢</t>
  </si>
  <si>
    <t>张巧</t>
  </si>
  <si>
    <t>张国军</t>
  </si>
  <si>
    <t>芦绪梅</t>
  </si>
  <si>
    <t>张枝虎</t>
  </si>
  <si>
    <t>张枝猛</t>
  </si>
  <si>
    <t>曾成宝</t>
  </si>
  <si>
    <t>石从莲</t>
  </si>
  <si>
    <t>吴开芳</t>
  </si>
  <si>
    <t>张枝贵</t>
  </si>
  <si>
    <t>张积淼</t>
  </si>
  <si>
    <t>长女</t>
  </si>
  <si>
    <t>李先魁</t>
  </si>
  <si>
    <t>石瓮社区五组</t>
  </si>
  <si>
    <t>李配颖</t>
  </si>
  <si>
    <t>父女</t>
  </si>
  <si>
    <t>王长娟</t>
  </si>
  <si>
    <t>李先军</t>
  </si>
  <si>
    <t>许长军</t>
  </si>
  <si>
    <t>冯发兰</t>
  </si>
  <si>
    <t>蔡学本</t>
  </si>
  <si>
    <t>石瓮社区六组</t>
  </si>
  <si>
    <t>艾启莲</t>
  </si>
  <si>
    <t>李先明</t>
  </si>
  <si>
    <t>陈秀英</t>
  </si>
  <si>
    <t>李涛</t>
  </si>
  <si>
    <t>李世浩</t>
  </si>
  <si>
    <t>孙子</t>
  </si>
  <si>
    <t>李世堞</t>
  </si>
  <si>
    <t>李杨杨</t>
  </si>
  <si>
    <t>赵云</t>
  </si>
  <si>
    <t>王兆明</t>
  </si>
  <si>
    <t>王风奎</t>
  </si>
  <si>
    <t>父子</t>
  </si>
  <si>
    <t>王健</t>
  </si>
  <si>
    <t>陈寿得</t>
  </si>
  <si>
    <t>李明兰</t>
  </si>
  <si>
    <t>易桂锋</t>
  </si>
  <si>
    <t>张庆慧</t>
  </si>
  <si>
    <t>易鑫</t>
  </si>
  <si>
    <t>张延远</t>
  </si>
  <si>
    <t>陈兴龙</t>
  </si>
  <si>
    <t>石瓮社区八组</t>
  </si>
  <si>
    <t>陈习华</t>
  </si>
  <si>
    <t>李先荣</t>
  </si>
  <si>
    <t>李玉梅</t>
  </si>
  <si>
    <t>李勇</t>
  </si>
  <si>
    <t>李林</t>
  </si>
  <si>
    <t>张梅</t>
  </si>
  <si>
    <t>田耀锋</t>
  </si>
  <si>
    <t>刘诗玲</t>
  </si>
  <si>
    <t>田祥云</t>
  </si>
  <si>
    <t>田光坷</t>
  </si>
  <si>
    <t>田耀学</t>
  </si>
  <si>
    <t>翁世梅</t>
  </si>
  <si>
    <t>张春花</t>
  </si>
  <si>
    <t>张国述</t>
  </si>
  <si>
    <t>丈夫</t>
  </si>
  <si>
    <t>翁天赐</t>
  </si>
  <si>
    <t>外孙</t>
  </si>
  <si>
    <t>叶明德</t>
  </si>
  <si>
    <t>李先芝</t>
  </si>
  <si>
    <t>方新旺</t>
  </si>
  <si>
    <t>方玲</t>
  </si>
  <si>
    <t>李昌梅</t>
  </si>
  <si>
    <t>叶正明</t>
  </si>
  <si>
    <t>叶倩</t>
  </si>
  <si>
    <t>汪礼霞</t>
  </si>
  <si>
    <t>叶新攀</t>
  </si>
  <si>
    <t>张延学</t>
  </si>
  <si>
    <t>杨春兰</t>
  </si>
  <si>
    <t>配偶</t>
  </si>
  <si>
    <t>张庆良</t>
  </si>
  <si>
    <t>徐明燕</t>
  </si>
  <si>
    <t>张繁</t>
  </si>
  <si>
    <t>张本来</t>
  </si>
  <si>
    <t>孙祖</t>
  </si>
  <si>
    <t>樊有平</t>
  </si>
  <si>
    <t>张庆芝</t>
  </si>
  <si>
    <t>樊婷</t>
  </si>
  <si>
    <t>阮莲花</t>
  </si>
  <si>
    <t xml:space="preserve">女 </t>
  </si>
  <si>
    <t>翁进楠</t>
  </si>
  <si>
    <t>张超</t>
  </si>
  <si>
    <t>付森羽</t>
  </si>
  <si>
    <t>二女</t>
  </si>
  <si>
    <t>方庆春</t>
  </si>
  <si>
    <t>方子涵</t>
  </si>
  <si>
    <t>李桂兰</t>
  </si>
  <si>
    <t>宋静</t>
  </si>
  <si>
    <t>田光明</t>
  </si>
  <si>
    <t>张晓丽</t>
  </si>
  <si>
    <t>田辉松</t>
  </si>
  <si>
    <t>田鑫</t>
  </si>
  <si>
    <t>张佑良</t>
  </si>
  <si>
    <t>岳父</t>
  </si>
  <si>
    <t>程家虎</t>
  </si>
  <si>
    <t>刘永秀</t>
  </si>
  <si>
    <t>程雅</t>
  </si>
  <si>
    <t>程子鑫</t>
  </si>
  <si>
    <t>吴永娄</t>
  </si>
  <si>
    <t>张迷</t>
  </si>
  <si>
    <t>张鑫</t>
  </si>
  <si>
    <t>吴亚海</t>
  </si>
  <si>
    <t>吴世明</t>
  </si>
  <si>
    <t>之父</t>
  </si>
  <si>
    <t>宋昌霞</t>
  </si>
  <si>
    <t>水涟漪</t>
  </si>
  <si>
    <t>毛家贵</t>
  </si>
  <si>
    <t>段胜奎</t>
  </si>
  <si>
    <t>刘兴全</t>
  </si>
  <si>
    <t>刘鑫</t>
  </si>
  <si>
    <t>刘智轩</t>
  </si>
  <si>
    <t>李先琴</t>
  </si>
  <si>
    <t>辛浩楠</t>
  </si>
  <si>
    <t>应有权</t>
  </si>
  <si>
    <t>周小云</t>
  </si>
  <si>
    <t>田耀林</t>
  </si>
  <si>
    <t>田光涛</t>
  </si>
  <si>
    <t>李明云</t>
  </si>
  <si>
    <t>王丹</t>
  </si>
  <si>
    <t>张意江</t>
  </si>
  <si>
    <t>陈贵祥</t>
  </si>
  <si>
    <t>李相明</t>
  </si>
  <si>
    <t>李朝英</t>
  </si>
  <si>
    <t>吴永荣</t>
  </si>
  <si>
    <t>李明菊</t>
  </si>
  <si>
    <t>刘德义</t>
  </si>
  <si>
    <t>李贤英</t>
  </si>
  <si>
    <t>刘欢欢</t>
  </si>
  <si>
    <t>侄女</t>
  </si>
  <si>
    <t>刘玲玲</t>
  </si>
  <si>
    <t>罗庆明</t>
  </si>
  <si>
    <t>四新村一组</t>
  </si>
  <si>
    <t>杨传梅</t>
  </si>
  <si>
    <t>杨晓</t>
  </si>
  <si>
    <t>罗静</t>
  </si>
  <si>
    <t>唐仓华</t>
  </si>
  <si>
    <t>唐宝国</t>
  </si>
  <si>
    <t>子</t>
  </si>
  <si>
    <t>罗昌成</t>
  </si>
  <si>
    <t>郑安秀</t>
  </si>
  <si>
    <t>罗庆宝</t>
  </si>
  <si>
    <t>付桂和</t>
  </si>
  <si>
    <t>付丹妮</t>
  </si>
  <si>
    <t>杨啟英</t>
  </si>
  <si>
    <t>杨梦垚</t>
  </si>
  <si>
    <t>吴建荣</t>
  </si>
  <si>
    <t>吕杨涛</t>
  </si>
  <si>
    <t>阮昌江</t>
  </si>
  <si>
    <t>张关连</t>
  </si>
  <si>
    <t>阮荣飞</t>
  </si>
  <si>
    <t>吴清江</t>
  </si>
  <si>
    <t>吴帮兰</t>
  </si>
  <si>
    <t>吴明怀</t>
  </si>
  <si>
    <t>樊成山</t>
  </si>
  <si>
    <t>阮昌秀</t>
  </si>
  <si>
    <t>樊小波</t>
  </si>
  <si>
    <t>张成富</t>
  </si>
  <si>
    <t>四新村二组</t>
  </si>
  <si>
    <t>明天琴</t>
  </si>
  <si>
    <t>张先智</t>
  </si>
  <si>
    <t>张欣</t>
  </si>
  <si>
    <t>张世豪</t>
  </si>
  <si>
    <t>胡春珊</t>
  </si>
  <si>
    <t>段昌仁</t>
  </si>
  <si>
    <t>段宗金</t>
  </si>
  <si>
    <t>罗昌学</t>
  </si>
  <si>
    <t>罗业元</t>
  </si>
  <si>
    <t>罗焕章</t>
  </si>
  <si>
    <t>涂永发</t>
  </si>
  <si>
    <t>刘立莲</t>
  </si>
  <si>
    <t>涂春来</t>
  </si>
  <si>
    <t>段宗芳</t>
  </si>
  <si>
    <t>涂娜娜</t>
  </si>
  <si>
    <t>涂梦婷</t>
  </si>
  <si>
    <t>张仕纹</t>
  </si>
  <si>
    <t>张斗胜</t>
  </si>
  <si>
    <t>吴礼莲</t>
  </si>
  <si>
    <t>张浩</t>
  </si>
  <si>
    <t>侄子</t>
  </si>
  <si>
    <t>张林林</t>
  </si>
  <si>
    <t>吴桂成</t>
  </si>
  <si>
    <t>张怀连</t>
  </si>
  <si>
    <t>吴涛</t>
  </si>
  <si>
    <t>段宗军</t>
  </si>
  <si>
    <t>殷桂芝</t>
  </si>
  <si>
    <t>段昌发</t>
  </si>
  <si>
    <t>段宗志</t>
  </si>
  <si>
    <t>兄弟</t>
  </si>
  <si>
    <t>段小贝</t>
  </si>
  <si>
    <t>罗业旺</t>
  </si>
  <si>
    <t>罗刚</t>
  </si>
  <si>
    <t>张成贵</t>
  </si>
  <si>
    <t>骆家芝</t>
  </si>
  <si>
    <t>张先明</t>
  </si>
  <si>
    <t>陈常文</t>
  </si>
  <si>
    <t>四新村三组</t>
  </si>
  <si>
    <t>陈永芝</t>
  </si>
  <si>
    <t>陈念宝</t>
  </si>
  <si>
    <t>明天桥</t>
  </si>
  <si>
    <t>陈佑学</t>
  </si>
  <si>
    <t>陈佑田</t>
  </si>
  <si>
    <t>殷光连</t>
  </si>
  <si>
    <t>陈永安</t>
  </si>
  <si>
    <t>四新村四组</t>
  </si>
  <si>
    <t>陈佑林</t>
  </si>
  <si>
    <t>陈梦洁</t>
  </si>
  <si>
    <t>谢春香</t>
  </si>
  <si>
    <t>陈永超</t>
  </si>
  <si>
    <t>张西平</t>
  </si>
  <si>
    <t>程良芝</t>
  </si>
  <si>
    <t>张西贵</t>
  </si>
  <si>
    <t>弟</t>
  </si>
  <si>
    <t>罗庆亮</t>
  </si>
  <si>
    <t>朱余芹</t>
  </si>
  <si>
    <t>罗余针</t>
  </si>
  <si>
    <t>罗余全</t>
  </si>
  <si>
    <t>陈永宝</t>
  </si>
  <si>
    <t>陈佑国</t>
  </si>
  <si>
    <t>杜金玉</t>
  </si>
  <si>
    <t>朱元芳</t>
  </si>
  <si>
    <t>杜春蕾</t>
  </si>
  <si>
    <t>杜开国</t>
  </si>
  <si>
    <t>胡昌义</t>
  </si>
  <si>
    <t>李本霞</t>
  </si>
  <si>
    <t>胡勇欢</t>
  </si>
  <si>
    <t>二子</t>
  </si>
  <si>
    <t>王昌学</t>
  </si>
  <si>
    <t>王兆愷</t>
  </si>
  <si>
    <t>陈显和</t>
  </si>
  <si>
    <t>陈佑春</t>
  </si>
  <si>
    <t>陈佑益</t>
  </si>
  <si>
    <t>万永红</t>
  </si>
  <si>
    <t>陈苗</t>
  </si>
  <si>
    <t>涂永有</t>
  </si>
  <si>
    <t>段昌芳</t>
  </si>
  <si>
    <t>涂波</t>
  </si>
  <si>
    <t>康魁胜</t>
  </si>
  <si>
    <t>康魁玉</t>
  </si>
  <si>
    <t>李文满</t>
  </si>
  <si>
    <t>陈佑珍</t>
  </si>
  <si>
    <t>李娜</t>
  </si>
  <si>
    <t>李培</t>
  </si>
  <si>
    <t>李丰喜</t>
  </si>
  <si>
    <t>徐安全</t>
  </si>
  <si>
    <t>李正秀</t>
  </si>
  <si>
    <t>徐康国</t>
  </si>
  <si>
    <t>余同玲</t>
  </si>
  <si>
    <t>徐凤姣</t>
  </si>
  <si>
    <t>陈显荣</t>
  </si>
  <si>
    <t>张道芳</t>
  </si>
  <si>
    <t>陈佑权</t>
  </si>
  <si>
    <t>李本琴</t>
  </si>
  <si>
    <t>陈真</t>
  </si>
  <si>
    <t>陈淼</t>
  </si>
  <si>
    <t>段昌全</t>
  </si>
  <si>
    <t>杜开山</t>
  </si>
  <si>
    <t>汪正英</t>
  </si>
  <si>
    <t>张关俭</t>
  </si>
  <si>
    <t>张有财</t>
  </si>
  <si>
    <t>赵兴枝</t>
  </si>
  <si>
    <t>杨贵</t>
  </si>
  <si>
    <t>王春芳</t>
  </si>
  <si>
    <t>杨晓彬</t>
  </si>
  <si>
    <t>杨晓洁</t>
  </si>
  <si>
    <t>蔡义秀</t>
  </si>
  <si>
    <t>祖母</t>
  </si>
  <si>
    <t>李文章</t>
  </si>
  <si>
    <t>李奉志</t>
  </si>
  <si>
    <t>周建琴</t>
  </si>
  <si>
    <t>陈显军</t>
  </si>
  <si>
    <t>蔡义枝</t>
  </si>
  <si>
    <t>蒋传荣</t>
  </si>
  <si>
    <t>陈若男</t>
  </si>
  <si>
    <t>陈双双</t>
  </si>
  <si>
    <t>尤远学</t>
  </si>
  <si>
    <t>陈佑珠</t>
  </si>
  <si>
    <t>朱才凤</t>
  </si>
  <si>
    <t>岳母</t>
  </si>
  <si>
    <t>陈佑发</t>
  </si>
  <si>
    <t>南启秀</t>
  </si>
  <si>
    <t>陈永燚</t>
  </si>
  <si>
    <t>徐安录</t>
  </si>
  <si>
    <t>殷诗香</t>
  </si>
  <si>
    <t>徐康梅</t>
  </si>
  <si>
    <t>徐功坪</t>
  </si>
  <si>
    <t>丁邦余</t>
  </si>
  <si>
    <t>西川村一组</t>
  </si>
  <si>
    <t>时应斌</t>
  </si>
  <si>
    <t>王启连</t>
  </si>
  <si>
    <t>时天翔</t>
  </si>
  <si>
    <t>章功林</t>
  </si>
  <si>
    <t>陈玉芹</t>
  </si>
  <si>
    <t>章轩</t>
  </si>
  <si>
    <t>陈寿松</t>
  </si>
  <si>
    <t>西川村二组</t>
  </si>
  <si>
    <t>陈喜有</t>
  </si>
  <si>
    <t>吴桂秀</t>
  </si>
  <si>
    <t>程修华</t>
  </si>
  <si>
    <t>徐东耀</t>
  </si>
  <si>
    <t>徐珍余</t>
  </si>
  <si>
    <t>谢吉米</t>
  </si>
  <si>
    <t>西川村三组</t>
  </si>
  <si>
    <t>石洪梅</t>
  </si>
  <si>
    <t>叶文芝</t>
  </si>
  <si>
    <t>谢关林</t>
  </si>
  <si>
    <t>陈期瑞</t>
  </si>
  <si>
    <t>西川村五组</t>
  </si>
  <si>
    <t>夏增兰</t>
  </si>
  <si>
    <t>何照莲</t>
  </si>
  <si>
    <t>西川村六组</t>
  </si>
  <si>
    <t>张烈祥</t>
  </si>
  <si>
    <t>操和凤</t>
  </si>
  <si>
    <t>张应红</t>
  </si>
  <si>
    <t>李从有</t>
  </si>
  <si>
    <t>朱凤梅</t>
  </si>
  <si>
    <t>霍开连</t>
  </si>
  <si>
    <t>祝凤明</t>
  </si>
  <si>
    <t xml:space="preserve">男 </t>
  </si>
  <si>
    <t>刘诗梅</t>
  </si>
  <si>
    <t>李昌林</t>
  </si>
  <si>
    <t>西川村七组</t>
  </si>
  <si>
    <t>曹正霞</t>
  </si>
  <si>
    <t>左国秀</t>
  </si>
  <si>
    <t>王付有</t>
  </si>
  <si>
    <t>邓本连</t>
  </si>
  <si>
    <t>王桂锋</t>
  </si>
  <si>
    <t>邹本秀</t>
  </si>
  <si>
    <t>刘明宝</t>
  </si>
  <si>
    <t>王启富</t>
  </si>
  <si>
    <t>曹书莲</t>
  </si>
  <si>
    <t>党得发</t>
  </si>
  <si>
    <t>丁仕莲</t>
  </si>
  <si>
    <t>党学明</t>
  </si>
  <si>
    <t>扈敬芝</t>
  </si>
  <si>
    <t>西川村八组</t>
  </si>
  <si>
    <t>郭伦华</t>
  </si>
  <si>
    <t>李发富</t>
  </si>
  <si>
    <t>李义德</t>
  </si>
  <si>
    <t>李义兴</t>
  </si>
  <si>
    <t>李发贵</t>
  </si>
  <si>
    <t>熊大坤</t>
  </si>
  <si>
    <t>妻</t>
  </si>
  <si>
    <t>李义祥</t>
  </si>
  <si>
    <t>代胜梅</t>
  </si>
  <si>
    <t>程修兵</t>
  </si>
  <si>
    <t>刘金玉</t>
  </si>
  <si>
    <t>张国凤</t>
  </si>
  <si>
    <t>龙启凤</t>
  </si>
  <si>
    <t>赵恢学</t>
  </si>
  <si>
    <t>汪加贵</t>
  </si>
  <si>
    <t>汪祥峰</t>
  </si>
  <si>
    <t>张上前</t>
  </si>
  <si>
    <t>明星社区一组</t>
  </si>
  <si>
    <t>杜万明</t>
  </si>
  <si>
    <t>周厚珍</t>
  </si>
  <si>
    <t>余益和</t>
  </si>
  <si>
    <t>张秀英</t>
  </si>
  <si>
    <t>余志荣</t>
  </si>
  <si>
    <t>张庆芳</t>
  </si>
  <si>
    <t>余祥林</t>
  </si>
  <si>
    <t>李先国</t>
  </si>
  <si>
    <t>周建兴</t>
  </si>
  <si>
    <t>杨德秀</t>
  </si>
  <si>
    <t>周古定</t>
  </si>
  <si>
    <t>代福英</t>
  </si>
  <si>
    <t>周琪</t>
  </si>
  <si>
    <t>周虹</t>
  </si>
  <si>
    <t>高传华</t>
  </si>
  <si>
    <t>明星社区二组</t>
  </si>
  <si>
    <t>高传学</t>
  </si>
  <si>
    <t>哥哥</t>
  </si>
  <si>
    <t>陈衍桂</t>
  </si>
  <si>
    <t>冯万能</t>
  </si>
  <si>
    <t>张万荣</t>
  </si>
  <si>
    <t>冯发斌</t>
  </si>
  <si>
    <t>陈喜娟</t>
  </si>
  <si>
    <t>冯正艳</t>
  </si>
  <si>
    <t>冯正雅</t>
  </si>
  <si>
    <t>王乐贵</t>
  </si>
  <si>
    <t>明星社区六组</t>
  </si>
  <si>
    <t>谭永芳</t>
  </si>
  <si>
    <t>王兴茂</t>
  </si>
  <si>
    <t>樊仁定</t>
  </si>
  <si>
    <t>王金珍</t>
  </si>
  <si>
    <t>樊星</t>
  </si>
  <si>
    <t>樊佳怡</t>
  </si>
  <si>
    <t>王庆明</t>
  </si>
  <si>
    <t>明星社区七组</t>
  </si>
  <si>
    <t>李贵英</t>
  </si>
  <si>
    <t>王安文</t>
  </si>
  <si>
    <t>王霞</t>
  </si>
  <si>
    <t>杨荣琴</t>
  </si>
  <si>
    <t>吴启户</t>
  </si>
  <si>
    <t>明星社区四组</t>
  </si>
  <si>
    <t>5</t>
  </si>
  <si>
    <t>魏仕秀</t>
  </si>
  <si>
    <t>吴永峰</t>
  </si>
  <si>
    <t>华祖锋</t>
  </si>
  <si>
    <t>程升萍</t>
  </si>
  <si>
    <t>华美玉</t>
  </si>
  <si>
    <t>张罗英</t>
  </si>
  <si>
    <t>华功锌</t>
  </si>
  <si>
    <t>华功洁</t>
  </si>
  <si>
    <t>夏辉军</t>
  </si>
  <si>
    <t>明星社区三组</t>
  </si>
  <si>
    <t>简莉良</t>
  </si>
  <si>
    <t>夏乾静</t>
  </si>
  <si>
    <t>杜金芳</t>
  </si>
  <si>
    <t>冯丽娜</t>
  </si>
  <si>
    <t>曹红兵</t>
  </si>
  <si>
    <t>曹友山</t>
  </si>
  <si>
    <t>黄莲秀</t>
  </si>
  <si>
    <t>张祖枝</t>
  </si>
  <si>
    <t>吴启英</t>
  </si>
  <si>
    <t>张得怀</t>
  </si>
  <si>
    <t>田莉</t>
  </si>
  <si>
    <t>张裕航</t>
  </si>
  <si>
    <t>黄信梅</t>
  </si>
  <si>
    <t>朱良鹏</t>
  </si>
  <si>
    <t>朱琳琳</t>
  </si>
  <si>
    <t>谭绪定</t>
  </si>
  <si>
    <t>明星社区五组</t>
  </si>
  <si>
    <t>王小兰</t>
  </si>
  <si>
    <t>石普芹</t>
  </si>
  <si>
    <t>谭朗</t>
  </si>
  <si>
    <t>高成顶</t>
  </si>
  <si>
    <t>华永兰</t>
  </si>
  <si>
    <t>高华峰</t>
  </si>
  <si>
    <t>高婷</t>
  </si>
  <si>
    <t>华祖胜</t>
  </si>
  <si>
    <t>陈全秀</t>
  </si>
  <si>
    <t>华功臣</t>
  </si>
  <si>
    <t>张小丽</t>
  </si>
  <si>
    <t>华晨阳</t>
  </si>
  <si>
    <t>华永杰</t>
  </si>
  <si>
    <t>吴永学</t>
  </si>
  <si>
    <t>徐世英</t>
  </si>
  <si>
    <t>徐凤臣</t>
  </si>
  <si>
    <t>吴攀</t>
  </si>
  <si>
    <t>袁庆玲</t>
  </si>
  <si>
    <t>周德明</t>
  </si>
  <si>
    <t>查美英</t>
  </si>
  <si>
    <t>周厚祥</t>
  </si>
  <si>
    <t>曹珍峰</t>
  </si>
  <si>
    <t>张胜凤</t>
  </si>
  <si>
    <t>石先连</t>
  </si>
  <si>
    <t>外祖母</t>
  </si>
  <si>
    <t>曹珍贵</t>
  </si>
  <si>
    <t>之弟</t>
  </si>
  <si>
    <t>曹广瑞</t>
  </si>
  <si>
    <t xml:space="preserve"> </t>
  </si>
  <si>
    <t>邓家寿</t>
  </si>
  <si>
    <t>程克友</t>
  </si>
  <si>
    <t>刘传珍</t>
  </si>
  <si>
    <t>程富利</t>
  </si>
  <si>
    <t>程富霞</t>
  </si>
  <si>
    <t>孙全玉</t>
  </si>
  <si>
    <t>朱益学</t>
  </si>
  <si>
    <t>章春荣</t>
  </si>
  <si>
    <t>欧玉平</t>
  </si>
  <si>
    <t>杨眉</t>
  </si>
  <si>
    <t>杨荣刚</t>
  </si>
  <si>
    <t>欧阳家欣</t>
  </si>
  <si>
    <t>张得发</t>
  </si>
  <si>
    <t>毛隆秀</t>
  </si>
  <si>
    <t>刘银成</t>
  </si>
  <si>
    <t>汪义彩</t>
  </si>
  <si>
    <t>刘海东</t>
  </si>
  <si>
    <t>刘海林</t>
  </si>
  <si>
    <t>郭启凤</t>
  </si>
  <si>
    <t>姚太银</t>
  </si>
  <si>
    <t>金得秀</t>
  </si>
  <si>
    <t>姚星峰</t>
  </si>
  <si>
    <t>李玉江</t>
  </si>
  <si>
    <t>沙坪社区一组</t>
  </si>
  <si>
    <t>张书山</t>
  </si>
  <si>
    <t>沙坪社区二组</t>
  </si>
  <si>
    <t>詹绪贵</t>
  </si>
  <si>
    <t>吴艳</t>
  </si>
  <si>
    <t>方伟</t>
  </si>
  <si>
    <t>方思玉</t>
  </si>
  <si>
    <t>江启学</t>
  </si>
  <si>
    <t>詹世丽</t>
  </si>
  <si>
    <t>江荣鑫</t>
  </si>
  <si>
    <t>詹姜瑶</t>
  </si>
  <si>
    <t>江荣钰</t>
  </si>
  <si>
    <t>汪仁芝</t>
  </si>
  <si>
    <t>之岳母</t>
  </si>
  <si>
    <t>詹绪平</t>
  </si>
  <si>
    <t>沙坪社区三组</t>
  </si>
  <si>
    <t>杨志芳</t>
  </si>
  <si>
    <t>张方印</t>
  </si>
  <si>
    <t>陈佑秀</t>
  </si>
  <si>
    <t>张华</t>
  </si>
  <si>
    <t>陈佑德</t>
  </si>
  <si>
    <t>汪大女</t>
  </si>
  <si>
    <t>陈永友</t>
  </si>
  <si>
    <t>樊有义</t>
  </si>
  <si>
    <t>詹先琴</t>
  </si>
  <si>
    <t>陈佑仁</t>
  </si>
  <si>
    <t>沙坪社区四组</t>
  </si>
  <si>
    <t>陈永才</t>
  </si>
  <si>
    <t>代传兰</t>
  </si>
  <si>
    <t>冯道海</t>
  </si>
  <si>
    <t>徐珍兰</t>
  </si>
  <si>
    <t>冯斌</t>
  </si>
  <si>
    <t>冯静</t>
  </si>
  <si>
    <t>赵立珍</t>
  </si>
  <si>
    <t>白霜</t>
  </si>
  <si>
    <t>冯道红</t>
  </si>
  <si>
    <t>赵乐清</t>
  </si>
  <si>
    <t>李明琴</t>
  </si>
  <si>
    <t>赵从淋</t>
  </si>
  <si>
    <t>吴绿秀</t>
  </si>
  <si>
    <t>王顺珍</t>
  </si>
  <si>
    <t>沙坪社区五组</t>
  </si>
  <si>
    <t>沈古行</t>
  </si>
  <si>
    <t>马怀亮</t>
  </si>
  <si>
    <t>马善国</t>
  </si>
  <si>
    <t>吴永丽</t>
  </si>
  <si>
    <t>马道树</t>
  </si>
  <si>
    <t>马道松</t>
  </si>
  <si>
    <t>游远珍</t>
  </si>
  <si>
    <t>沙坪社区六组</t>
  </si>
  <si>
    <t>代福煜</t>
  </si>
  <si>
    <t>代子灼</t>
  </si>
  <si>
    <t>沈古兵</t>
  </si>
  <si>
    <t>李国金</t>
  </si>
  <si>
    <t>刘应芳</t>
  </si>
  <si>
    <t>宋科平</t>
  </si>
  <si>
    <t>宋科锋</t>
  </si>
  <si>
    <t>陈道金</t>
  </si>
  <si>
    <t>曹存芳</t>
  </si>
  <si>
    <t>孙凤兰</t>
  </si>
  <si>
    <t>罗志明</t>
  </si>
  <si>
    <t>王明凤</t>
  </si>
  <si>
    <t>胡大喜</t>
  </si>
  <si>
    <t>童虎苗</t>
  </si>
  <si>
    <t>胡光有</t>
  </si>
  <si>
    <t>胡绍洋</t>
  </si>
  <si>
    <t>王明金</t>
  </si>
  <si>
    <t>王爱国</t>
  </si>
  <si>
    <t>廖益珍</t>
  </si>
  <si>
    <t>廖金宝</t>
  </si>
  <si>
    <t>王欣雨</t>
  </si>
  <si>
    <t>刘兴兰</t>
  </si>
  <si>
    <t>吕恒军</t>
  </si>
  <si>
    <t>沙坪社区七组</t>
  </si>
  <si>
    <t xml:space="preserve">成员 </t>
  </si>
  <si>
    <t>李光霞</t>
  </si>
  <si>
    <t>吕志勇</t>
  </si>
  <si>
    <t>吕静</t>
  </si>
  <si>
    <t>朱会成</t>
  </si>
  <si>
    <t>尤远琴</t>
  </si>
  <si>
    <t>朱先华</t>
  </si>
  <si>
    <t>吴太平</t>
  </si>
  <si>
    <t>黎义琴</t>
  </si>
  <si>
    <t>吴荣军</t>
  </si>
  <si>
    <t>吴荣丹</t>
  </si>
  <si>
    <t>吴太山</t>
  </si>
  <si>
    <t>吕学莲</t>
  </si>
  <si>
    <t>刘承茂</t>
  </si>
  <si>
    <t>刘承锋</t>
  </si>
  <si>
    <t>王焕珍</t>
  </si>
  <si>
    <t>刘梦洁</t>
  </si>
  <si>
    <t>汪顺成</t>
  </si>
  <si>
    <t>汪顺财</t>
  </si>
  <si>
    <t>白堂青</t>
  </si>
  <si>
    <t>汪安强</t>
  </si>
  <si>
    <t>汪宇航</t>
  </si>
  <si>
    <t>陈照军</t>
  </si>
  <si>
    <t>吴建芳</t>
  </si>
  <si>
    <t>王新翠</t>
  </si>
  <si>
    <t>冯先明</t>
  </si>
  <si>
    <t>陈远秀</t>
  </si>
  <si>
    <t>冯有才</t>
  </si>
  <si>
    <t>冯高潮</t>
  </si>
  <si>
    <t>尤远成</t>
  </si>
  <si>
    <t>沙坪社区八组</t>
  </si>
  <si>
    <t>尤相兵</t>
  </si>
  <si>
    <t>盛祥飚</t>
  </si>
  <si>
    <t>雷晓红</t>
  </si>
  <si>
    <t>盛光敏</t>
  </si>
  <si>
    <t>盛鑫</t>
  </si>
  <si>
    <t>孙延珍</t>
  </si>
  <si>
    <t>孙绪超</t>
  </si>
  <si>
    <t>杜畅</t>
  </si>
  <si>
    <t>姜年德</t>
  </si>
  <si>
    <t>刘文慧</t>
  </si>
  <si>
    <t>姜涛</t>
  </si>
  <si>
    <t>朱益巧</t>
  </si>
  <si>
    <t>徐世伟</t>
  </si>
  <si>
    <t>徐敏</t>
  </si>
  <si>
    <t>汪顺富</t>
  </si>
  <si>
    <t>赖文秀</t>
  </si>
  <si>
    <t>汪安虎</t>
  </si>
  <si>
    <t>华美莲</t>
  </si>
  <si>
    <t>高顺林</t>
  </si>
  <si>
    <t>朱慧梅</t>
  </si>
  <si>
    <t>高海云</t>
  </si>
  <si>
    <t>叶永桥</t>
  </si>
  <si>
    <t>汪顺芝</t>
  </si>
  <si>
    <t>叶腾蛟</t>
  </si>
  <si>
    <t>邬娟</t>
  </si>
  <si>
    <t>叶旭瑶</t>
  </si>
  <si>
    <t>邓本其</t>
  </si>
  <si>
    <t>金盆村一组</t>
  </si>
  <si>
    <t>方远秀</t>
  </si>
  <si>
    <t>邓正东</t>
  </si>
  <si>
    <t>赵金满</t>
  </si>
  <si>
    <t>章玉武</t>
  </si>
  <si>
    <t>章功贤</t>
  </si>
  <si>
    <t>父</t>
  </si>
  <si>
    <t>章森</t>
  </si>
  <si>
    <t>宋成全</t>
  </si>
  <si>
    <t>金盆村二组</t>
  </si>
  <si>
    <t>郭玉进</t>
  </si>
  <si>
    <t>徐世全</t>
  </si>
  <si>
    <t>丁宪法</t>
  </si>
  <si>
    <t>彭才宝</t>
  </si>
  <si>
    <t>刘文凤</t>
  </si>
  <si>
    <t>邓全正</t>
  </si>
  <si>
    <t>党月芳</t>
  </si>
  <si>
    <t>金盆村三组</t>
  </si>
  <si>
    <t>郑大安</t>
  </si>
  <si>
    <t>儿</t>
  </si>
  <si>
    <t>丁邦志</t>
  </si>
  <si>
    <t>吴祥茂</t>
  </si>
  <si>
    <t>陶秀凤</t>
  </si>
  <si>
    <t>党吴博</t>
  </si>
  <si>
    <t>李有贵</t>
  </si>
  <si>
    <t>赵则贵</t>
  </si>
  <si>
    <t>游远香</t>
  </si>
  <si>
    <t>张桂华</t>
  </si>
  <si>
    <t>张鹤娜</t>
  </si>
  <si>
    <t>张正年</t>
  </si>
  <si>
    <t>金盆村四组</t>
  </si>
  <si>
    <t>谢记兰</t>
  </si>
  <si>
    <t>张世坤</t>
  </si>
  <si>
    <t>叔</t>
  </si>
  <si>
    <t>张佳慧</t>
  </si>
  <si>
    <t>张佳鑫</t>
  </si>
  <si>
    <t>刘家芹</t>
  </si>
  <si>
    <t>周春学</t>
  </si>
  <si>
    <t>申凤琴</t>
  </si>
  <si>
    <t>周长慧</t>
  </si>
  <si>
    <t>女子</t>
  </si>
  <si>
    <t>张太虎</t>
  </si>
  <si>
    <t>胡甲秀</t>
  </si>
  <si>
    <t>叶兴锋</t>
  </si>
  <si>
    <t>张桂琴</t>
  </si>
  <si>
    <t>叶祥波</t>
  </si>
  <si>
    <t>叶正清</t>
  </si>
  <si>
    <t>储秀莲</t>
  </si>
  <si>
    <t>范宽志</t>
  </si>
  <si>
    <t>成良立</t>
  </si>
  <si>
    <t>邵庆福</t>
  </si>
  <si>
    <t>郭金玉</t>
  </si>
  <si>
    <t>陈非学</t>
  </si>
  <si>
    <t>陈进芳</t>
  </si>
  <si>
    <t>詹世博</t>
  </si>
  <si>
    <t>詹世杰</t>
  </si>
  <si>
    <t>陈音峰</t>
  </si>
  <si>
    <t>彭才旺</t>
  </si>
  <si>
    <t>乔发印</t>
  </si>
  <si>
    <t>杜桂龙</t>
  </si>
  <si>
    <t>郑大秀</t>
  </si>
  <si>
    <t xml:space="preserve">户主 </t>
  </si>
  <si>
    <t>李福学</t>
  </si>
  <si>
    <t>周绪贵</t>
  </si>
  <si>
    <t>韩堂华</t>
  </si>
  <si>
    <t>殷绪芳</t>
  </si>
  <si>
    <t>韩春翠</t>
  </si>
  <si>
    <t>张汉山</t>
  </si>
  <si>
    <t>李明英</t>
  </si>
  <si>
    <t>张敏</t>
  </si>
  <si>
    <t>朱恒辰</t>
  </si>
  <si>
    <t>彭明秀</t>
  </si>
  <si>
    <t>罗长林</t>
  </si>
  <si>
    <t>吴世红</t>
  </si>
  <si>
    <t>冯兴武</t>
  </si>
  <si>
    <t>蒋昌兰</t>
  </si>
  <si>
    <t>冯开玉</t>
  </si>
  <si>
    <t>冯开喜</t>
  </si>
  <si>
    <t>张桂成</t>
  </si>
  <si>
    <t>黄善珍</t>
  </si>
  <si>
    <t>张舒浩</t>
  </si>
  <si>
    <t>张雯</t>
  </si>
  <si>
    <t>涂长莲</t>
  </si>
  <si>
    <t>陈正发</t>
  </si>
  <si>
    <t>吴金兰</t>
  </si>
  <si>
    <t>郭文斌</t>
  </si>
  <si>
    <t>冯新霞</t>
  </si>
  <si>
    <t>郭绪宝</t>
  </si>
  <si>
    <t>郭绪芹</t>
  </si>
  <si>
    <t>张胜虎</t>
  </si>
  <si>
    <t>老安寺村一组</t>
  </si>
  <si>
    <t>康明秀</t>
  </si>
  <si>
    <t>黄平贵</t>
  </si>
  <si>
    <t>高金章</t>
  </si>
  <si>
    <t>胡安秀</t>
  </si>
  <si>
    <t>高普志</t>
  </si>
  <si>
    <t>邓东洋</t>
  </si>
  <si>
    <t>伍义娜</t>
  </si>
  <si>
    <t>老安寺村三组</t>
  </si>
  <si>
    <t>赵家凤</t>
  </si>
  <si>
    <t>马财进</t>
  </si>
  <si>
    <t>江明英</t>
  </si>
  <si>
    <t>李明学</t>
  </si>
  <si>
    <t>陶伦连</t>
  </si>
  <si>
    <t>李桂顺</t>
  </si>
  <si>
    <t>张斌</t>
  </si>
  <si>
    <t>吴秀莲</t>
  </si>
  <si>
    <t>汤子富</t>
  </si>
  <si>
    <t>老安寺村二组</t>
  </si>
  <si>
    <t>李金成</t>
  </si>
  <si>
    <t>赵约芝</t>
  </si>
  <si>
    <t>但召贵</t>
  </si>
  <si>
    <t>汤友香</t>
  </si>
  <si>
    <t>江明贵</t>
  </si>
  <si>
    <t>邹本全</t>
  </si>
  <si>
    <t>邹志坤</t>
  </si>
  <si>
    <t>刘元敏</t>
  </si>
  <si>
    <t>邹龙龙</t>
  </si>
  <si>
    <t>邹家乐</t>
  </si>
  <si>
    <t>毛义成</t>
  </si>
  <si>
    <t>唐同凤</t>
  </si>
  <si>
    <t>毛龙霞</t>
  </si>
  <si>
    <t>李桂林</t>
  </si>
  <si>
    <t>钱启霞</t>
  </si>
  <si>
    <t>李波</t>
  </si>
  <si>
    <t>江启华</t>
  </si>
  <si>
    <t>陶伦祥</t>
  </si>
  <si>
    <t>老安寺村四组</t>
  </si>
  <si>
    <t>万相鼎</t>
  </si>
  <si>
    <t>吴家梅</t>
  </si>
  <si>
    <t>吴加成</t>
  </si>
  <si>
    <t>妻弟</t>
  </si>
  <si>
    <t>张意和</t>
  </si>
  <si>
    <t>张意文</t>
  </si>
  <si>
    <t>陈满玉</t>
  </si>
  <si>
    <t>陶伦江</t>
  </si>
  <si>
    <t>陶胜利</t>
  </si>
  <si>
    <t>陶雅萱</t>
  </si>
  <si>
    <t>陶嘉辉</t>
  </si>
  <si>
    <t>郭凤癸</t>
  </si>
  <si>
    <t>李玉良</t>
  </si>
  <si>
    <t>老安寺村五组</t>
  </si>
  <si>
    <t>董夫荣</t>
  </si>
  <si>
    <t>陈益顺</t>
  </si>
  <si>
    <t>陈满富</t>
  </si>
  <si>
    <t>芦作荣</t>
  </si>
  <si>
    <t>宋本林</t>
  </si>
  <si>
    <t>周常银</t>
  </si>
  <si>
    <t>范春芳</t>
  </si>
  <si>
    <t>周同有</t>
  </si>
  <si>
    <t>李松柏</t>
  </si>
  <si>
    <t>李青峰</t>
  </si>
  <si>
    <t>陶秀林</t>
  </si>
  <si>
    <t>吴金梅</t>
  </si>
  <si>
    <t>陶吉明</t>
  </si>
  <si>
    <t>徐万鹏</t>
  </si>
  <si>
    <t>陶伦芳</t>
  </si>
  <si>
    <t>徐季亮</t>
  </si>
  <si>
    <t>朱贵英</t>
  </si>
  <si>
    <t>赵从文</t>
  </si>
  <si>
    <t>谢自芝</t>
  </si>
  <si>
    <t>刘钰莹</t>
  </si>
  <si>
    <t>刘欢</t>
  </si>
  <si>
    <t>邹治涛</t>
  </si>
  <si>
    <t>吴启莲</t>
  </si>
  <si>
    <t>鲁荣霞</t>
  </si>
  <si>
    <t>新合村二组</t>
  </si>
  <si>
    <t>陈世莲</t>
  </si>
  <si>
    <t>周绪峰</t>
  </si>
  <si>
    <t>刘吉荣</t>
  </si>
  <si>
    <t>张祖青</t>
  </si>
  <si>
    <t>廖道琴</t>
  </si>
  <si>
    <t>郑光辉</t>
  </si>
  <si>
    <t xml:space="preserve">之子 </t>
  </si>
  <si>
    <t>郑大怀</t>
  </si>
  <si>
    <t>樊德成</t>
  </si>
  <si>
    <t>李开应</t>
  </si>
  <si>
    <t>詹桂喜</t>
  </si>
  <si>
    <t>王永有</t>
  </si>
  <si>
    <t>周道兰</t>
  </si>
  <si>
    <t>赵后斌</t>
  </si>
  <si>
    <t>新合村三组</t>
  </si>
  <si>
    <t>赵妍</t>
  </si>
  <si>
    <t>赵楠</t>
  </si>
  <si>
    <t>赵启山</t>
  </si>
  <si>
    <t>郝世连</t>
  </si>
  <si>
    <t>梅其华</t>
  </si>
  <si>
    <t>李道萍</t>
  </si>
  <si>
    <t>梅昌娜</t>
  </si>
  <si>
    <t>张宗余</t>
  </si>
  <si>
    <t>舅父</t>
  </si>
  <si>
    <t>王洪有</t>
  </si>
  <si>
    <t>新合村四组</t>
  </si>
  <si>
    <t>唐功连</t>
  </si>
  <si>
    <t>郝世银</t>
  </si>
  <si>
    <t>张书春</t>
  </si>
  <si>
    <t>刘立有</t>
  </si>
  <si>
    <t>梅其霞</t>
  </si>
  <si>
    <t>张和龙</t>
  </si>
  <si>
    <t>李明翠</t>
  </si>
  <si>
    <t>张理博</t>
  </si>
  <si>
    <t>张昕蕊</t>
  </si>
  <si>
    <t>李远成</t>
  </si>
  <si>
    <t>李炳明</t>
  </si>
  <si>
    <t>李炳香</t>
  </si>
  <si>
    <t>冯还秀</t>
  </si>
  <si>
    <t>夏新旺</t>
  </si>
  <si>
    <t>新合村五组</t>
  </si>
  <si>
    <t>夏德翠</t>
  </si>
  <si>
    <t>毛隆珍</t>
  </si>
  <si>
    <t>高荣发</t>
  </si>
  <si>
    <t>李道秀</t>
  </si>
  <si>
    <t>张彦红</t>
  </si>
  <si>
    <t>婿</t>
  </si>
  <si>
    <t>高长芳</t>
  </si>
  <si>
    <t>张星</t>
  </si>
  <si>
    <t>刘明付</t>
  </si>
  <si>
    <t>杨启志</t>
  </si>
  <si>
    <t>新合村七组</t>
  </si>
  <si>
    <t>徐礼芳</t>
  </si>
  <si>
    <t>徐礼斌</t>
  </si>
  <si>
    <t>康存莲</t>
  </si>
  <si>
    <t>张天志</t>
  </si>
  <si>
    <t>卫言堂</t>
  </si>
  <si>
    <t>熊邦连</t>
  </si>
  <si>
    <t>余篇栋</t>
  </si>
  <si>
    <t>余诗龙</t>
  </si>
  <si>
    <t>李远升</t>
  </si>
  <si>
    <t>邱身芳</t>
  </si>
  <si>
    <t>李并霞</t>
  </si>
  <si>
    <t>李并松</t>
  </si>
  <si>
    <t>赖太明</t>
  </si>
  <si>
    <t>新合村六组</t>
  </si>
  <si>
    <t>赖长保</t>
  </si>
  <si>
    <t>徐礼志</t>
  </si>
  <si>
    <t>杨龙芝</t>
  </si>
  <si>
    <t>朱凤喜</t>
  </si>
  <si>
    <t>徐义成</t>
  </si>
  <si>
    <t>徐佳丽</t>
  </si>
  <si>
    <t>石洪莲</t>
  </si>
  <si>
    <t>唐功鲜</t>
  </si>
  <si>
    <t>王兴义</t>
  </si>
  <si>
    <t>新合村一组</t>
  </si>
  <si>
    <t>王照东</t>
  </si>
  <si>
    <t>皮定祥</t>
  </si>
  <si>
    <t>罗开林</t>
  </si>
  <si>
    <t>冯邦应</t>
  </si>
  <si>
    <t>吴进芳</t>
  </si>
  <si>
    <t>冯金水</t>
  </si>
  <si>
    <t>合计：329户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</si>
</sst>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\6\1\2\5\2\7\1\90000000000"/>
    <numFmt numFmtId="181" formatCode="0_);[Red]\(0\)"/>
  </numFmts>
  <fonts count="30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9"/>
      <name val="新宋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仿宋_GB2312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11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0" xfId="69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67" applyFont="1" applyFill="1" applyBorder="1" applyAlignment="1">
      <alignment horizontal="center" vertical="center"/>
      <protection/>
    </xf>
    <xf numFmtId="49" fontId="1" fillId="0" borderId="11" xfId="67" applyNumberFormat="1" applyFont="1" applyFill="1" applyBorder="1" applyAlignment="1">
      <alignment horizontal="center" vertical="center"/>
      <protection/>
    </xf>
    <xf numFmtId="0" fontId="1" fillId="0" borderId="11" xfId="67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1" xfId="67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67" applyFont="1" applyFill="1" applyBorder="1" applyAlignment="1">
      <alignment horizontal="center" vertical="center"/>
      <protection/>
    </xf>
    <xf numFmtId="49" fontId="6" fillId="0" borderId="11" xfId="67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6" fillId="0" borderId="11" xfId="67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6" fillId="0" borderId="11" xfId="6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农村花名册_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4" xfId="66"/>
    <cellStyle name="常规 2" xfId="67"/>
    <cellStyle name="常规 2 15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76"/>
  <sheetViews>
    <sheetView tabSelected="1" zoomScale="125" zoomScaleNormal="125" zoomScaleSheetLayoutView="100" workbookViewId="0" topLeftCell="A848">
      <selection activeCell="S867" sqref="S867"/>
    </sheetView>
  </sheetViews>
  <sheetFormatPr defaultColWidth="9.00390625" defaultRowHeight="14.25"/>
  <cols>
    <col min="1" max="1" width="6.125" style="9" customWidth="1"/>
    <col min="2" max="2" width="4.75390625" style="9" customWidth="1"/>
    <col min="3" max="3" width="7.50390625" style="9" customWidth="1"/>
    <col min="4" max="4" width="4.75390625" style="10" customWidth="1"/>
    <col min="5" max="5" width="3.25390625" style="9" customWidth="1"/>
    <col min="6" max="6" width="5.375" style="9" customWidth="1"/>
    <col min="7" max="7" width="4.125" style="9" customWidth="1"/>
    <col min="8" max="8" width="10.375" style="9" customWidth="1"/>
    <col min="9" max="9" width="4.875" style="9" customWidth="1"/>
    <col min="10" max="10" width="5.375" style="9" customWidth="1"/>
    <col min="11" max="11" width="4.25390625" style="9" customWidth="1"/>
    <col min="12" max="12" width="6.25390625" style="9" customWidth="1"/>
    <col min="13" max="13" width="7.125" style="9" customWidth="1"/>
    <col min="14" max="14" width="6.625" style="9" customWidth="1"/>
    <col min="15" max="15" width="9.25390625" style="9" customWidth="1"/>
    <col min="16" max="244" width="9.00390625" style="9" customWidth="1"/>
    <col min="245" max="16384" width="9.00390625" style="11" customWidth="1"/>
  </cols>
  <sheetData>
    <row r="1" spans="1:244" ht="27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</row>
    <row r="2" spans="1:15" s="1" customFormat="1" ht="18" customHeight="1">
      <c r="A2" s="14" t="s">
        <v>1</v>
      </c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32"/>
      <c r="O2" s="33"/>
    </row>
    <row r="3" spans="1:15" s="2" customFormat="1" ht="16.5" customHeight="1">
      <c r="A3" s="17" t="s">
        <v>2</v>
      </c>
      <c r="B3" s="17" t="s">
        <v>3</v>
      </c>
      <c r="C3" s="17"/>
      <c r="D3" s="18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7" t="s">
        <v>11</v>
      </c>
      <c r="L3" s="17"/>
      <c r="M3" s="17" t="s">
        <v>12</v>
      </c>
      <c r="N3" s="34" t="s">
        <v>13</v>
      </c>
      <c r="O3" s="34" t="s">
        <v>14</v>
      </c>
    </row>
    <row r="4" spans="1:247" s="2" customFormat="1" ht="17.25" customHeight="1">
      <c r="A4" s="17"/>
      <c r="B4" s="17"/>
      <c r="C4" s="17"/>
      <c r="D4" s="20"/>
      <c r="E4" s="19"/>
      <c r="F4" s="19"/>
      <c r="G4" s="19"/>
      <c r="H4" s="19"/>
      <c r="I4" s="19"/>
      <c r="J4" s="19"/>
      <c r="K4" s="17" t="s">
        <v>15</v>
      </c>
      <c r="L4" s="17" t="s">
        <v>16</v>
      </c>
      <c r="M4" s="17"/>
      <c r="N4" s="35"/>
      <c r="O4" s="3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11"/>
      <c r="IL4" s="11"/>
      <c r="IM4" s="11"/>
    </row>
    <row r="5" spans="1:249" s="2" customFormat="1" ht="12" customHeight="1">
      <c r="A5" s="17">
        <f>IF(B5="户主",COUNTIF($B$5:B5,$B$5),"")</f>
        <v>1</v>
      </c>
      <c r="B5" s="21" t="s">
        <v>17</v>
      </c>
      <c r="C5" s="22" t="s">
        <v>18</v>
      </c>
      <c r="D5" s="23">
        <v>51</v>
      </c>
      <c r="E5" s="21" t="s">
        <v>19</v>
      </c>
      <c r="F5" s="21" t="s">
        <v>17</v>
      </c>
      <c r="G5" s="21">
        <v>3</v>
      </c>
      <c r="H5" s="21" t="s">
        <v>20</v>
      </c>
      <c r="I5" s="22" t="s">
        <v>21</v>
      </c>
      <c r="J5" s="17">
        <f>G5*245</f>
        <v>735</v>
      </c>
      <c r="K5" s="17"/>
      <c r="L5" s="17"/>
      <c r="M5" s="17">
        <f>J5+L5+L6+L7</f>
        <v>880</v>
      </c>
      <c r="N5" s="17">
        <f>1*15</f>
        <v>15</v>
      </c>
      <c r="O5" s="17">
        <f>M5*3+N5</f>
        <v>2655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11"/>
      <c r="IL5" s="11"/>
      <c r="IM5" s="11"/>
      <c r="IN5" s="11"/>
      <c r="IO5" s="11"/>
    </row>
    <row r="6" spans="1:249" s="2" customFormat="1" ht="12" customHeight="1">
      <c r="A6" s="17">
        <f>IF(B6="户主",COUNTIF($B$5:B6,$B$5),"")</f>
      </c>
      <c r="B6" s="21" t="s">
        <v>22</v>
      </c>
      <c r="C6" s="22" t="s">
        <v>23</v>
      </c>
      <c r="D6" s="23">
        <v>14</v>
      </c>
      <c r="E6" s="21" t="s">
        <v>19</v>
      </c>
      <c r="F6" s="21" t="s">
        <v>24</v>
      </c>
      <c r="G6" s="21"/>
      <c r="H6" s="21" t="s">
        <v>20</v>
      </c>
      <c r="I6" s="22" t="s">
        <v>21</v>
      </c>
      <c r="J6" s="17"/>
      <c r="K6" s="17">
        <v>8</v>
      </c>
      <c r="L6" s="17">
        <v>145</v>
      </c>
      <c r="M6" s="17"/>
      <c r="N6" s="17"/>
      <c r="O6" s="1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11"/>
      <c r="IL6" s="11"/>
      <c r="IM6" s="11"/>
      <c r="IN6" s="11"/>
      <c r="IO6" s="11"/>
    </row>
    <row r="7" spans="1:249" s="2" customFormat="1" ht="12" customHeight="1">
      <c r="A7" s="17">
        <f>IF(B7="户主",COUNTIF($B$5:B7,$B$5),"")</f>
      </c>
      <c r="B7" s="17" t="s">
        <v>22</v>
      </c>
      <c r="C7" s="17" t="s">
        <v>25</v>
      </c>
      <c r="D7" s="24">
        <v>23</v>
      </c>
      <c r="E7" s="17" t="s">
        <v>19</v>
      </c>
      <c r="F7" s="17" t="s">
        <v>26</v>
      </c>
      <c r="G7" s="17"/>
      <c r="H7" s="21" t="s">
        <v>20</v>
      </c>
      <c r="I7" s="22" t="s">
        <v>21</v>
      </c>
      <c r="J7" s="17"/>
      <c r="K7" s="17"/>
      <c r="L7" s="17"/>
      <c r="M7" s="17"/>
      <c r="N7" s="17"/>
      <c r="O7" s="1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11"/>
      <c r="IL7" s="11"/>
      <c r="IM7" s="11"/>
      <c r="IN7" s="11"/>
      <c r="IO7" s="11"/>
    </row>
    <row r="8" spans="1:249" s="2" customFormat="1" ht="12" customHeight="1">
      <c r="A8" s="17">
        <f>IF(B8="户主",COUNTIF($B$5:B8,$B$5),"")</f>
        <v>2</v>
      </c>
      <c r="B8" s="21" t="s">
        <v>17</v>
      </c>
      <c r="C8" s="22" t="s">
        <v>27</v>
      </c>
      <c r="D8" s="23">
        <v>31</v>
      </c>
      <c r="E8" s="21" t="s">
        <v>28</v>
      </c>
      <c r="F8" s="21" t="s">
        <v>17</v>
      </c>
      <c r="G8" s="21">
        <v>1</v>
      </c>
      <c r="H8" s="21" t="s">
        <v>20</v>
      </c>
      <c r="I8" s="22" t="s">
        <v>29</v>
      </c>
      <c r="J8" s="17">
        <f>G8*289</f>
        <v>289</v>
      </c>
      <c r="K8" s="17">
        <v>4</v>
      </c>
      <c r="L8" s="17">
        <v>145</v>
      </c>
      <c r="M8" s="17">
        <f>J8+L8</f>
        <v>434</v>
      </c>
      <c r="N8" s="17">
        <f>1*15</f>
        <v>15</v>
      </c>
      <c r="O8" s="17">
        <f>M8*3+N8</f>
        <v>1317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11"/>
      <c r="IL8" s="11"/>
      <c r="IM8" s="11"/>
      <c r="IN8" s="11"/>
      <c r="IO8" s="11"/>
    </row>
    <row r="9" spans="1:249" s="2" customFormat="1" ht="12" customHeight="1">
      <c r="A9" s="17">
        <f>IF(B9="户主",COUNTIF($B$5:B9,$B$5),"")</f>
        <v>3</v>
      </c>
      <c r="B9" s="21" t="s">
        <v>17</v>
      </c>
      <c r="C9" s="22" t="s">
        <v>30</v>
      </c>
      <c r="D9" s="23">
        <v>42</v>
      </c>
      <c r="E9" s="21" t="s">
        <v>28</v>
      </c>
      <c r="F9" s="21" t="s">
        <v>17</v>
      </c>
      <c r="G9" s="21">
        <v>2</v>
      </c>
      <c r="H9" s="21" t="s">
        <v>31</v>
      </c>
      <c r="I9" s="22" t="s">
        <v>32</v>
      </c>
      <c r="J9" s="17">
        <f>G9*130</f>
        <v>260</v>
      </c>
      <c r="K9" s="17">
        <v>4</v>
      </c>
      <c r="L9" s="17">
        <v>145</v>
      </c>
      <c r="M9" s="17">
        <f>J9+L9+L10</f>
        <v>492</v>
      </c>
      <c r="N9" s="17">
        <f>1*15</f>
        <v>15</v>
      </c>
      <c r="O9" s="17">
        <f>M9*3+N9</f>
        <v>1491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11"/>
      <c r="IL9" s="11"/>
      <c r="IM9" s="11"/>
      <c r="IN9" s="11"/>
      <c r="IO9" s="11"/>
    </row>
    <row r="10" spans="1:249" s="2" customFormat="1" ht="12" customHeight="1">
      <c r="A10" s="17">
        <f>IF(B10="户主",COUNTIF($B$5:B10,$B$5),"")</f>
      </c>
      <c r="B10" s="21" t="s">
        <v>22</v>
      </c>
      <c r="C10" s="22" t="s">
        <v>33</v>
      </c>
      <c r="D10" s="23">
        <v>10</v>
      </c>
      <c r="E10" s="21" t="s">
        <v>28</v>
      </c>
      <c r="F10" s="21" t="s">
        <v>34</v>
      </c>
      <c r="G10" s="21"/>
      <c r="H10" s="21" t="s">
        <v>31</v>
      </c>
      <c r="I10" s="22" t="s">
        <v>32</v>
      </c>
      <c r="J10" s="17"/>
      <c r="K10" s="17">
        <v>3</v>
      </c>
      <c r="L10" s="17">
        <v>87</v>
      </c>
      <c r="M10" s="17"/>
      <c r="N10" s="17"/>
      <c r="O10" s="1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11"/>
      <c r="IL10" s="11"/>
      <c r="IM10" s="11"/>
      <c r="IN10" s="11"/>
      <c r="IO10" s="11"/>
    </row>
    <row r="11" spans="1:249" s="2" customFormat="1" ht="12" customHeight="1">
      <c r="A11" s="17">
        <f>IF(B11="户主",COUNTIF($B$5:B11,$B$5),"")</f>
        <v>4</v>
      </c>
      <c r="B11" s="21" t="s">
        <v>17</v>
      </c>
      <c r="C11" s="22" t="s">
        <v>35</v>
      </c>
      <c r="D11" s="23">
        <v>35</v>
      </c>
      <c r="E11" s="21" t="s">
        <v>28</v>
      </c>
      <c r="F11" s="21" t="s">
        <v>17</v>
      </c>
      <c r="G11" s="21">
        <v>5</v>
      </c>
      <c r="H11" s="21" t="s">
        <v>31</v>
      </c>
      <c r="I11" s="22" t="s">
        <v>29</v>
      </c>
      <c r="J11" s="17">
        <f>G11*289</f>
        <v>1445</v>
      </c>
      <c r="K11" s="17"/>
      <c r="L11" s="17"/>
      <c r="M11" s="17">
        <f>J11+L11+L12+L13+L14+L15</f>
        <v>1619</v>
      </c>
      <c r="N11" s="17">
        <f>1*15</f>
        <v>15</v>
      </c>
      <c r="O11" s="17">
        <f>M11*3+N11</f>
        <v>4872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11"/>
      <c r="IL11" s="11"/>
      <c r="IM11" s="11"/>
      <c r="IN11" s="11"/>
      <c r="IO11" s="11"/>
    </row>
    <row r="12" spans="1:249" s="2" customFormat="1" ht="12" customHeight="1">
      <c r="A12" s="17">
        <f>IF(B12="户主",COUNTIF($B$5:B12,$B$5),"")</f>
      </c>
      <c r="B12" s="17" t="s">
        <v>22</v>
      </c>
      <c r="C12" s="17" t="s">
        <v>36</v>
      </c>
      <c r="D12" s="24">
        <v>35</v>
      </c>
      <c r="E12" s="17" t="s">
        <v>19</v>
      </c>
      <c r="F12" s="17" t="s">
        <v>37</v>
      </c>
      <c r="G12" s="21"/>
      <c r="H12" s="21" t="s">
        <v>31</v>
      </c>
      <c r="I12" s="22" t="s">
        <v>29</v>
      </c>
      <c r="J12" s="17"/>
      <c r="K12" s="17"/>
      <c r="L12" s="17"/>
      <c r="M12" s="17"/>
      <c r="N12" s="17"/>
      <c r="O12" s="1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11"/>
      <c r="IL12" s="11"/>
      <c r="IM12" s="11"/>
      <c r="IN12" s="11"/>
      <c r="IO12" s="11"/>
    </row>
    <row r="13" spans="1:249" s="2" customFormat="1" ht="12" customHeight="1">
      <c r="A13" s="17">
        <f>IF(B13="户主",COUNTIF($B$5:B13,$B$5),"")</f>
      </c>
      <c r="B13" s="17" t="s">
        <v>22</v>
      </c>
      <c r="C13" s="17" t="s">
        <v>38</v>
      </c>
      <c r="D13" s="24">
        <v>13</v>
      </c>
      <c r="E13" s="17" t="s">
        <v>28</v>
      </c>
      <c r="F13" s="17" t="s">
        <v>34</v>
      </c>
      <c r="G13" s="21"/>
      <c r="H13" s="21" t="s">
        <v>31</v>
      </c>
      <c r="I13" s="22" t="s">
        <v>29</v>
      </c>
      <c r="J13" s="17"/>
      <c r="K13" s="17">
        <v>3</v>
      </c>
      <c r="L13" s="17">
        <v>87</v>
      </c>
      <c r="M13" s="17"/>
      <c r="N13" s="17"/>
      <c r="O13" s="1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11"/>
      <c r="IL13" s="11"/>
      <c r="IM13" s="11"/>
      <c r="IN13" s="11"/>
      <c r="IO13" s="11"/>
    </row>
    <row r="14" spans="1:249" s="2" customFormat="1" ht="12" customHeight="1">
      <c r="A14" s="17">
        <f>IF(B14="户主",COUNTIF($B$5:B14,$B$5),"")</f>
      </c>
      <c r="B14" s="17" t="s">
        <v>22</v>
      </c>
      <c r="C14" s="17" t="s">
        <v>39</v>
      </c>
      <c r="D14" s="24">
        <v>6</v>
      </c>
      <c r="E14" s="17" t="s">
        <v>19</v>
      </c>
      <c r="F14" s="17" t="s">
        <v>40</v>
      </c>
      <c r="G14" s="21"/>
      <c r="H14" s="21" t="s">
        <v>31</v>
      </c>
      <c r="I14" s="22" t="s">
        <v>29</v>
      </c>
      <c r="J14" s="17"/>
      <c r="K14" s="17">
        <v>3</v>
      </c>
      <c r="L14" s="17">
        <v>87</v>
      </c>
      <c r="M14" s="17"/>
      <c r="N14" s="17"/>
      <c r="O14" s="1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11"/>
      <c r="IL14" s="11"/>
      <c r="IM14" s="11"/>
      <c r="IN14" s="11"/>
      <c r="IO14" s="11"/>
    </row>
    <row r="15" spans="1:249" s="2" customFormat="1" ht="12" customHeight="1">
      <c r="A15" s="17">
        <f>IF(B15="户主",COUNTIF($B$5:B15,$B$5),"")</f>
      </c>
      <c r="B15" s="17" t="s">
        <v>22</v>
      </c>
      <c r="C15" s="17" t="s">
        <v>41</v>
      </c>
      <c r="D15" s="24">
        <v>63</v>
      </c>
      <c r="E15" s="17" t="s">
        <v>28</v>
      </c>
      <c r="F15" s="17" t="s">
        <v>42</v>
      </c>
      <c r="G15" s="21"/>
      <c r="H15" s="21" t="s">
        <v>31</v>
      </c>
      <c r="I15" s="22" t="s">
        <v>29</v>
      </c>
      <c r="J15" s="17"/>
      <c r="K15" s="17"/>
      <c r="L15" s="17"/>
      <c r="M15" s="17"/>
      <c r="N15" s="17"/>
      <c r="O15" s="1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11"/>
      <c r="IL15" s="11"/>
      <c r="IM15" s="11"/>
      <c r="IN15" s="11"/>
      <c r="IO15" s="11"/>
    </row>
    <row r="16" spans="1:249" s="2" customFormat="1" ht="12" customHeight="1">
      <c r="A16" s="17">
        <f>IF(B16="户主",COUNTIF($B$5:B16,$B$5),"")</f>
        <v>5</v>
      </c>
      <c r="B16" s="21" t="s">
        <v>17</v>
      </c>
      <c r="C16" s="22" t="s">
        <v>43</v>
      </c>
      <c r="D16" s="23">
        <v>48</v>
      </c>
      <c r="E16" s="21" t="s">
        <v>19</v>
      </c>
      <c r="F16" s="21" t="s">
        <v>17</v>
      </c>
      <c r="G16" s="21">
        <v>4</v>
      </c>
      <c r="H16" s="21" t="s">
        <v>31</v>
      </c>
      <c r="I16" s="22" t="s">
        <v>21</v>
      </c>
      <c r="J16" s="17">
        <f>G16*245</f>
        <v>980</v>
      </c>
      <c r="K16" s="17"/>
      <c r="L16" s="17"/>
      <c r="M16" s="17">
        <f>J16+L16+L17+L18+L19</f>
        <v>1096</v>
      </c>
      <c r="N16" s="17">
        <f>1*15</f>
        <v>15</v>
      </c>
      <c r="O16" s="17">
        <f>M16*3+N16</f>
        <v>3303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11"/>
      <c r="IL16" s="11"/>
      <c r="IM16" s="11"/>
      <c r="IN16" s="11"/>
      <c r="IO16" s="11"/>
    </row>
    <row r="17" spans="1:250" s="2" customFormat="1" ht="12" customHeight="1">
      <c r="A17" s="17">
        <f>IF(B17="户主",COUNTIF($B$5:B17,$B$5),"")</f>
      </c>
      <c r="B17" s="17" t="s">
        <v>22</v>
      </c>
      <c r="C17" s="25" t="s">
        <v>44</v>
      </c>
      <c r="D17" s="24">
        <v>21</v>
      </c>
      <c r="E17" s="17" t="s">
        <v>28</v>
      </c>
      <c r="F17" s="17" t="s">
        <v>34</v>
      </c>
      <c r="G17" s="21"/>
      <c r="H17" s="21" t="s">
        <v>31</v>
      </c>
      <c r="I17" s="22" t="s">
        <v>21</v>
      </c>
      <c r="J17" s="17"/>
      <c r="K17" s="17"/>
      <c r="L17" s="17"/>
      <c r="M17" s="17"/>
      <c r="N17" s="17"/>
      <c r="O17" s="1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11"/>
      <c r="IL17" s="11"/>
      <c r="IM17" s="11"/>
      <c r="IN17" s="11"/>
      <c r="IO17" s="11"/>
      <c r="IP17" s="11"/>
    </row>
    <row r="18" spans="1:249" s="2" customFormat="1" ht="12" customHeight="1">
      <c r="A18" s="17">
        <f>IF(B18="户主",COUNTIF($B$5:B18,$B$5),"")</f>
      </c>
      <c r="B18" s="17" t="s">
        <v>22</v>
      </c>
      <c r="C18" s="17" t="s">
        <v>45</v>
      </c>
      <c r="D18" s="24">
        <v>73</v>
      </c>
      <c r="E18" s="17" t="s">
        <v>28</v>
      </c>
      <c r="F18" s="17" t="s">
        <v>42</v>
      </c>
      <c r="G18" s="21"/>
      <c r="H18" s="21" t="s">
        <v>31</v>
      </c>
      <c r="I18" s="22" t="s">
        <v>21</v>
      </c>
      <c r="J18" s="17"/>
      <c r="K18" s="17">
        <v>2</v>
      </c>
      <c r="L18" s="17">
        <v>58</v>
      </c>
      <c r="M18" s="17"/>
      <c r="N18" s="17"/>
      <c r="O18" s="1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11"/>
      <c r="IL18" s="11"/>
      <c r="IM18" s="11"/>
      <c r="IN18" s="11"/>
      <c r="IO18" s="11"/>
    </row>
    <row r="19" spans="1:249" s="2" customFormat="1" ht="12" customHeight="1">
      <c r="A19" s="17">
        <f>IF(B19="户主",COUNTIF($B$5:B19,$B$5),"")</f>
      </c>
      <c r="B19" s="17" t="s">
        <v>22</v>
      </c>
      <c r="C19" s="17" t="s">
        <v>46</v>
      </c>
      <c r="D19" s="24">
        <v>75</v>
      </c>
      <c r="E19" s="17" t="s">
        <v>19</v>
      </c>
      <c r="F19" s="17" t="s">
        <v>47</v>
      </c>
      <c r="G19" s="21"/>
      <c r="H19" s="21" t="s">
        <v>31</v>
      </c>
      <c r="I19" s="22" t="s">
        <v>21</v>
      </c>
      <c r="J19" s="17"/>
      <c r="K19" s="17">
        <v>2</v>
      </c>
      <c r="L19" s="17">
        <v>58</v>
      </c>
      <c r="M19" s="17"/>
      <c r="N19" s="17"/>
      <c r="O19" s="1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11"/>
      <c r="IL19" s="11"/>
      <c r="IM19" s="11"/>
      <c r="IN19" s="11"/>
      <c r="IO19" s="11"/>
    </row>
    <row r="20" spans="1:251" s="2" customFormat="1" ht="12" customHeight="1">
      <c r="A20" s="17">
        <f>IF(B20="户主",COUNTIF($B$5:B20,$B$5),"")</f>
        <v>6</v>
      </c>
      <c r="B20" s="21" t="s">
        <v>17</v>
      </c>
      <c r="C20" s="22" t="s">
        <v>48</v>
      </c>
      <c r="D20" s="23">
        <v>84</v>
      </c>
      <c r="E20" s="21" t="s">
        <v>19</v>
      </c>
      <c r="F20" s="21" t="s">
        <v>17</v>
      </c>
      <c r="G20" s="21">
        <v>4</v>
      </c>
      <c r="H20" s="21" t="s">
        <v>31</v>
      </c>
      <c r="I20" s="22" t="s">
        <v>29</v>
      </c>
      <c r="J20" s="17">
        <f>G20*289</f>
        <v>1156</v>
      </c>
      <c r="K20" s="17">
        <v>4</v>
      </c>
      <c r="L20" s="17">
        <v>145</v>
      </c>
      <c r="M20" s="17">
        <f>J20+L20+L21+L22+L23</f>
        <v>1533</v>
      </c>
      <c r="N20" s="17">
        <f>1*15</f>
        <v>15</v>
      </c>
      <c r="O20" s="17">
        <f>M20*3+N20</f>
        <v>4614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11"/>
      <c r="IL20" s="11"/>
      <c r="IM20" s="11"/>
      <c r="IN20" s="11"/>
      <c r="IO20" s="11"/>
      <c r="IP20" s="11"/>
      <c r="IQ20" s="11"/>
    </row>
    <row r="21" spans="1:249" s="2" customFormat="1" ht="12" customHeight="1">
      <c r="A21" s="17">
        <f>IF(B21="户主",COUNTIF($B$5:B21,$B$5),"")</f>
      </c>
      <c r="B21" s="21" t="s">
        <v>22</v>
      </c>
      <c r="C21" s="22" t="s">
        <v>49</v>
      </c>
      <c r="D21" s="23">
        <v>45</v>
      </c>
      <c r="E21" s="21" t="s">
        <v>28</v>
      </c>
      <c r="F21" s="21" t="s">
        <v>34</v>
      </c>
      <c r="G21" s="21"/>
      <c r="H21" s="21" t="s">
        <v>31</v>
      </c>
      <c r="I21" s="22" t="s">
        <v>29</v>
      </c>
      <c r="J21" s="17"/>
      <c r="K21" s="17"/>
      <c r="L21" s="17"/>
      <c r="M21" s="17"/>
      <c r="N21" s="17"/>
      <c r="O21" s="1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11"/>
      <c r="IL21" s="11"/>
      <c r="IM21" s="11"/>
      <c r="IN21" s="11"/>
      <c r="IO21" s="11"/>
    </row>
    <row r="22" spans="1:249" s="2" customFormat="1" ht="12" customHeight="1">
      <c r="A22" s="17">
        <f>IF(B22="户主",COUNTIF($B$5:B22,$B$5),"")</f>
      </c>
      <c r="B22" s="21" t="s">
        <v>22</v>
      </c>
      <c r="C22" s="22" t="s">
        <v>50</v>
      </c>
      <c r="D22" s="23">
        <v>11</v>
      </c>
      <c r="E22" s="21" t="s">
        <v>19</v>
      </c>
      <c r="F22" s="21" t="s">
        <v>51</v>
      </c>
      <c r="G22" s="21"/>
      <c r="H22" s="21" t="s">
        <v>31</v>
      </c>
      <c r="I22" s="22" t="s">
        <v>29</v>
      </c>
      <c r="J22" s="17"/>
      <c r="K22" s="17">
        <v>3</v>
      </c>
      <c r="L22" s="17">
        <v>87</v>
      </c>
      <c r="M22" s="17"/>
      <c r="N22" s="17"/>
      <c r="O22" s="1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11"/>
      <c r="IL22" s="11"/>
      <c r="IM22" s="11"/>
      <c r="IN22" s="11"/>
      <c r="IO22" s="11"/>
    </row>
    <row r="23" spans="1:251" s="3" customFormat="1" ht="12" customHeight="1">
      <c r="A23" s="26">
        <f>IF(B23="户主",COUNTIF(B$5:$B23,$B$5),"")</f>
      </c>
      <c r="B23" s="27" t="s">
        <v>22</v>
      </c>
      <c r="C23" s="27" t="s">
        <v>52</v>
      </c>
      <c r="D23" s="28">
        <v>32</v>
      </c>
      <c r="E23" s="27" t="s">
        <v>19</v>
      </c>
      <c r="F23" s="27" t="s">
        <v>53</v>
      </c>
      <c r="G23" s="27"/>
      <c r="H23" s="27" t="s">
        <v>31</v>
      </c>
      <c r="I23" s="27" t="s">
        <v>29</v>
      </c>
      <c r="J23" s="28"/>
      <c r="K23" s="24">
        <v>6</v>
      </c>
      <c r="L23" s="24">
        <v>145</v>
      </c>
      <c r="M23" s="24"/>
      <c r="N23" s="17"/>
      <c r="O23" s="3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11"/>
      <c r="IL23" s="11"/>
      <c r="IM23" s="11"/>
      <c r="IN23" s="11"/>
      <c r="IO23" s="11"/>
      <c r="IP23" s="11"/>
      <c r="IQ23" s="11"/>
    </row>
    <row r="24" spans="1:251" s="2" customFormat="1" ht="12" customHeight="1">
      <c r="A24" s="17">
        <f>IF(B24="户主",COUNTIF($B$5:B24,$B$5),"")</f>
        <v>7</v>
      </c>
      <c r="B24" s="21" t="s">
        <v>17</v>
      </c>
      <c r="C24" s="22" t="s">
        <v>54</v>
      </c>
      <c r="D24" s="23">
        <v>68</v>
      </c>
      <c r="E24" s="21" t="s">
        <v>28</v>
      </c>
      <c r="F24" s="21" t="s">
        <v>17</v>
      </c>
      <c r="G24" s="21">
        <v>2</v>
      </c>
      <c r="H24" s="21" t="s">
        <v>31</v>
      </c>
      <c r="I24" s="22" t="s">
        <v>21</v>
      </c>
      <c r="J24" s="17">
        <f>G24*245</f>
        <v>490</v>
      </c>
      <c r="K24" s="17">
        <v>5</v>
      </c>
      <c r="L24" s="17">
        <v>87</v>
      </c>
      <c r="M24" s="17">
        <f>J24+L24+L25</f>
        <v>577</v>
      </c>
      <c r="N24" s="17">
        <f>1*15</f>
        <v>15</v>
      </c>
      <c r="O24" s="17">
        <f>M24*3+N24</f>
        <v>1746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11"/>
      <c r="IL24" s="11"/>
      <c r="IM24" s="11"/>
      <c r="IN24" s="11"/>
      <c r="IO24" s="11"/>
      <c r="IP24" s="11"/>
      <c r="IQ24" s="11"/>
    </row>
    <row r="25" spans="1:249" s="2" customFormat="1" ht="12" customHeight="1">
      <c r="A25" s="17">
        <f>IF(B25="户主",COUNTIF($B$5:B25,$B$5),"")</f>
      </c>
      <c r="B25" s="21" t="s">
        <v>22</v>
      </c>
      <c r="C25" s="22" t="s">
        <v>55</v>
      </c>
      <c r="D25" s="23">
        <v>24</v>
      </c>
      <c r="E25" s="21" t="s">
        <v>28</v>
      </c>
      <c r="F25" s="21" t="s">
        <v>56</v>
      </c>
      <c r="G25" s="21"/>
      <c r="H25" s="21" t="s">
        <v>31</v>
      </c>
      <c r="I25" s="22" t="s">
        <v>21</v>
      </c>
      <c r="J25" s="17"/>
      <c r="K25" s="17"/>
      <c r="L25" s="17"/>
      <c r="M25" s="17"/>
      <c r="N25" s="17"/>
      <c r="O25" s="17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11"/>
      <c r="IL25" s="11"/>
      <c r="IM25" s="11"/>
      <c r="IN25" s="11"/>
      <c r="IO25" s="11"/>
    </row>
    <row r="26" spans="1:249" s="2" customFormat="1" ht="12" customHeight="1">
      <c r="A26" s="17">
        <f>IF(B26="户主",COUNTIF($B$5:B26,$B$5),"")</f>
        <v>8</v>
      </c>
      <c r="B26" s="21" t="s">
        <v>17</v>
      </c>
      <c r="C26" s="22" t="s">
        <v>57</v>
      </c>
      <c r="D26" s="23">
        <v>55</v>
      </c>
      <c r="E26" s="21" t="s">
        <v>28</v>
      </c>
      <c r="F26" s="21" t="s">
        <v>17</v>
      </c>
      <c r="G26" s="21">
        <v>1</v>
      </c>
      <c r="H26" s="21" t="s">
        <v>58</v>
      </c>
      <c r="I26" s="22" t="s">
        <v>32</v>
      </c>
      <c r="J26" s="17">
        <f>G26*130</f>
        <v>130</v>
      </c>
      <c r="K26" s="17"/>
      <c r="L26" s="17"/>
      <c r="M26" s="17">
        <f>J26+L26</f>
        <v>130</v>
      </c>
      <c r="N26" s="17">
        <f>1*15</f>
        <v>15</v>
      </c>
      <c r="O26" s="17">
        <f>M26*3+N26</f>
        <v>405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11"/>
      <c r="IL26" s="11"/>
      <c r="IM26" s="11"/>
      <c r="IN26" s="11"/>
      <c r="IO26" s="11"/>
    </row>
    <row r="27" spans="1:249" s="2" customFormat="1" ht="12" customHeight="1">
      <c r="A27" s="17">
        <f>IF(B27="户主",COUNTIF($B$5:B27,$B$5),"")</f>
        <v>9</v>
      </c>
      <c r="B27" s="21" t="s">
        <v>17</v>
      </c>
      <c r="C27" s="25" t="s">
        <v>59</v>
      </c>
      <c r="D27" s="24">
        <v>33</v>
      </c>
      <c r="E27" s="17" t="s">
        <v>28</v>
      </c>
      <c r="F27" s="17" t="s">
        <v>17</v>
      </c>
      <c r="G27" s="21">
        <v>2</v>
      </c>
      <c r="H27" s="21" t="s">
        <v>58</v>
      </c>
      <c r="I27" s="22" t="s">
        <v>29</v>
      </c>
      <c r="J27" s="17">
        <f>G27*289</f>
        <v>578</v>
      </c>
      <c r="K27" s="17"/>
      <c r="L27" s="17"/>
      <c r="M27" s="17">
        <f>J27+L27+L28</f>
        <v>723</v>
      </c>
      <c r="N27" s="17">
        <f>1*15</f>
        <v>15</v>
      </c>
      <c r="O27" s="17">
        <f>M27*3+N27</f>
        <v>2184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11"/>
      <c r="IL27" s="11"/>
      <c r="IM27" s="11"/>
      <c r="IN27" s="11"/>
      <c r="IO27" s="11"/>
    </row>
    <row r="28" spans="1:249" s="2" customFormat="1" ht="12" customHeight="1">
      <c r="A28" s="17">
        <f>IF(B28="户主",COUNTIF($B$5:B28,$B$5),"")</f>
      </c>
      <c r="B28" s="17" t="s">
        <v>22</v>
      </c>
      <c r="C28" s="22" t="s">
        <v>60</v>
      </c>
      <c r="D28" s="23">
        <v>56</v>
      </c>
      <c r="E28" s="21" t="s">
        <v>19</v>
      </c>
      <c r="F28" s="21" t="s">
        <v>47</v>
      </c>
      <c r="G28" s="21"/>
      <c r="H28" s="21" t="s">
        <v>58</v>
      </c>
      <c r="I28" s="22" t="s">
        <v>29</v>
      </c>
      <c r="J28" s="17"/>
      <c r="K28" s="17">
        <v>4</v>
      </c>
      <c r="L28" s="17">
        <v>145</v>
      </c>
      <c r="M28" s="17"/>
      <c r="N28" s="17"/>
      <c r="O28" s="1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11"/>
      <c r="IL28" s="11"/>
      <c r="IM28" s="11"/>
      <c r="IN28" s="11"/>
      <c r="IO28" s="11"/>
    </row>
    <row r="29" spans="1:249" s="2" customFormat="1" ht="12" customHeight="1">
      <c r="A29" s="17">
        <f>IF(B29="户主",COUNTIF($B$5:B29,$B$5),"")</f>
        <v>10</v>
      </c>
      <c r="B29" s="21" t="s">
        <v>17</v>
      </c>
      <c r="C29" s="22" t="s">
        <v>61</v>
      </c>
      <c r="D29" s="23">
        <v>37</v>
      </c>
      <c r="E29" s="21" t="s">
        <v>28</v>
      </c>
      <c r="F29" s="21" t="s">
        <v>17</v>
      </c>
      <c r="G29" s="21">
        <v>2</v>
      </c>
      <c r="H29" s="21" t="s">
        <v>62</v>
      </c>
      <c r="I29" s="22" t="s">
        <v>32</v>
      </c>
      <c r="J29" s="17">
        <f>G29*130</f>
        <v>260</v>
      </c>
      <c r="K29" s="17">
        <v>5</v>
      </c>
      <c r="L29" s="17">
        <v>87</v>
      </c>
      <c r="M29" s="17">
        <f>J29+L29+L30</f>
        <v>492</v>
      </c>
      <c r="N29" s="17">
        <f>1*15</f>
        <v>15</v>
      </c>
      <c r="O29" s="17">
        <f>M29*3+N29</f>
        <v>1491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11"/>
      <c r="IL29" s="11"/>
      <c r="IM29" s="11"/>
      <c r="IN29" s="11"/>
      <c r="IO29" s="11"/>
    </row>
    <row r="30" spans="1:250" s="2" customFormat="1" ht="12" customHeight="1">
      <c r="A30" s="17">
        <f>IF(B30="户主",COUNTIF($B$5:B30,$B$5),"")</f>
      </c>
      <c r="B30" s="21" t="s">
        <v>22</v>
      </c>
      <c r="C30" s="22" t="s">
        <v>63</v>
      </c>
      <c r="D30" s="23">
        <v>60</v>
      </c>
      <c r="E30" s="21" t="s">
        <v>19</v>
      </c>
      <c r="F30" s="21" t="s">
        <v>47</v>
      </c>
      <c r="G30" s="21"/>
      <c r="H30" s="21" t="s">
        <v>62</v>
      </c>
      <c r="I30" s="22" t="s">
        <v>32</v>
      </c>
      <c r="J30" s="17"/>
      <c r="K30" s="17">
        <v>4</v>
      </c>
      <c r="L30" s="17">
        <v>145</v>
      </c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11"/>
      <c r="IL30" s="11"/>
      <c r="IM30" s="11"/>
      <c r="IN30" s="11"/>
      <c r="IO30" s="11"/>
      <c r="IP30" s="11"/>
    </row>
    <row r="31" spans="1:250" s="2" customFormat="1" ht="12" customHeight="1">
      <c r="A31" s="17">
        <f>IF(B31="户主",COUNTIF($B$5:B31,$B$5),"")</f>
        <v>11</v>
      </c>
      <c r="B31" s="21" t="s">
        <v>17</v>
      </c>
      <c r="C31" s="22" t="s">
        <v>64</v>
      </c>
      <c r="D31" s="23">
        <v>32</v>
      </c>
      <c r="E31" s="21" t="s">
        <v>28</v>
      </c>
      <c r="F31" s="21" t="s">
        <v>17</v>
      </c>
      <c r="G31" s="21">
        <v>3</v>
      </c>
      <c r="H31" s="21" t="s">
        <v>62</v>
      </c>
      <c r="I31" s="22" t="s">
        <v>29</v>
      </c>
      <c r="J31" s="17">
        <f>G31*289</f>
        <v>867</v>
      </c>
      <c r="K31" s="17">
        <v>5</v>
      </c>
      <c r="L31" s="17">
        <v>87</v>
      </c>
      <c r="M31" s="17">
        <f>J31+L31+L32+L33</f>
        <v>1128</v>
      </c>
      <c r="N31" s="17">
        <f>1*15</f>
        <v>15</v>
      </c>
      <c r="O31" s="17">
        <f>M31*3+N31</f>
        <v>3399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11"/>
      <c r="IL31" s="11"/>
      <c r="IM31" s="11"/>
      <c r="IN31" s="11"/>
      <c r="IO31" s="11"/>
      <c r="IP31" s="11"/>
    </row>
    <row r="32" spans="1:250" s="2" customFormat="1" ht="12" customHeight="1">
      <c r="A32" s="17">
        <f>IF(B32="户主",COUNTIF($B$5:B32,$B$5),"")</f>
      </c>
      <c r="B32" s="17" t="s">
        <v>22</v>
      </c>
      <c r="C32" s="17" t="s">
        <v>65</v>
      </c>
      <c r="D32" s="24">
        <v>24</v>
      </c>
      <c r="E32" s="17" t="s">
        <v>19</v>
      </c>
      <c r="F32" s="17" t="s">
        <v>66</v>
      </c>
      <c r="G32" s="17"/>
      <c r="H32" s="21" t="s">
        <v>62</v>
      </c>
      <c r="I32" s="22" t="s">
        <v>29</v>
      </c>
      <c r="J32" s="17"/>
      <c r="K32" s="17">
        <v>5</v>
      </c>
      <c r="L32" s="17">
        <v>87</v>
      </c>
      <c r="M32" s="17"/>
      <c r="N32" s="17"/>
      <c r="O32" s="1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11"/>
      <c r="IL32" s="11"/>
      <c r="IM32" s="11"/>
      <c r="IN32" s="11"/>
      <c r="IO32" s="11"/>
      <c r="IP32" s="11"/>
    </row>
    <row r="33" spans="1:251" s="2" customFormat="1" ht="12" customHeight="1">
      <c r="A33" s="17">
        <f>IF(B33="户主",COUNTIF($B$5:B33,$B$5),"")</f>
      </c>
      <c r="B33" s="17" t="s">
        <v>22</v>
      </c>
      <c r="C33" s="17" t="s">
        <v>67</v>
      </c>
      <c r="D33" s="24">
        <v>5</v>
      </c>
      <c r="E33" s="17" t="s">
        <v>28</v>
      </c>
      <c r="F33" s="17" t="s">
        <v>34</v>
      </c>
      <c r="G33" s="17"/>
      <c r="H33" s="21" t="s">
        <v>62</v>
      </c>
      <c r="I33" s="22" t="s">
        <v>29</v>
      </c>
      <c r="J33" s="17"/>
      <c r="K33" s="17">
        <v>3</v>
      </c>
      <c r="L33" s="17">
        <v>87</v>
      </c>
      <c r="M33" s="17"/>
      <c r="N33" s="17"/>
      <c r="O33" s="1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11"/>
      <c r="IL33" s="11"/>
      <c r="IM33" s="11"/>
      <c r="IN33" s="11"/>
      <c r="IO33" s="11"/>
      <c r="IP33" s="11"/>
      <c r="IQ33" s="11"/>
    </row>
    <row r="34" spans="1:251" s="2" customFormat="1" ht="12" customHeight="1">
      <c r="A34" s="17">
        <f>IF(B34="户主",COUNTIF($B$5:B34,$B$5),"")</f>
        <v>12</v>
      </c>
      <c r="B34" s="17" t="s">
        <v>17</v>
      </c>
      <c r="C34" s="17" t="s">
        <v>68</v>
      </c>
      <c r="D34" s="24">
        <v>75</v>
      </c>
      <c r="E34" s="17" t="s">
        <v>28</v>
      </c>
      <c r="F34" s="17" t="s">
        <v>17</v>
      </c>
      <c r="G34" s="17">
        <v>1</v>
      </c>
      <c r="H34" s="17" t="s">
        <v>20</v>
      </c>
      <c r="I34" s="17" t="s">
        <v>29</v>
      </c>
      <c r="J34" s="17">
        <f>G34*289</f>
        <v>289</v>
      </c>
      <c r="K34" s="17">
        <v>2</v>
      </c>
      <c r="L34" s="17">
        <v>58</v>
      </c>
      <c r="M34" s="17">
        <f>J34+L34</f>
        <v>347</v>
      </c>
      <c r="N34" s="17">
        <f>1*15</f>
        <v>15</v>
      </c>
      <c r="O34" s="17">
        <f>M34*3+N34</f>
        <v>1056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11"/>
      <c r="IL34" s="11"/>
      <c r="IM34" s="11"/>
      <c r="IN34" s="11"/>
      <c r="IO34" s="11"/>
      <c r="IP34" s="11"/>
      <c r="IQ34" s="11"/>
    </row>
    <row r="35" spans="1:250" s="2" customFormat="1" ht="12" customHeight="1">
      <c r="A35" s="17">
        <f>IF(B35="户主",COUNTIF($B$5:B35,$B$5),"")</f>
        <v>13</v>
      </c>
      <c r="B35" s="17" t="s">
        <v>17</v>
      </c>
      <c r="C35" s="17" t="s">
        <v>69</v>
      </c>
      <c r="D35" s="24">
        <v>54</v>
      </c>
      <c r="E35" s="17" t="s">
        <v>28</v>
      </c>
      <c r="F35" s="17" t="s">
        <v>17</v>
      </c>
      <c r="G35" s="17">
        <v>3</v>
      </c>
      <c r="H35" s="17" t="s">
        <v>58</v>
      </c>
      <c r="I35" s="17" t="s">
        <v>29</v>
      </c>
      <c r="J35" s="17">
        <f>G35*289</f>
        <v>867</v>
      </c>
      <c r="K35" s="17">
        <v>5</v>
      </c>
      <c r="L35" s="17">
        <v>87</v>
      </c>
      <c r="M35" s="17">
        <f>J35+L35+L36+L37</f>
        <v>1300</v>
      </c>
      <c r="N35" s="17">
        <f>1*15</f>
        <v>15</v>
      </c>
      <c r="O35" s="17">
        <f>M35*3+N35</f>
        <v>3915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11"/>
      <c r="IL35" s="11"/>
      <c r="IM35" s="11"/>
      <c r="IN35" s="11"/>
      <c r="IO35" s="11"/>
      <c r="IP35" s="11"/>
    </row>
    <row r="36" spans="1:251" s="2" customFormat="1" ht="12" customHeight="1">
      <c r="A36" s="17">
        <f>IF(B36="户主",COUNTIF($B$5:B36,$B$5),"")</f>
      </c>
      <c r="B36" s="17" t="s">
        <v>22</v>
      </c>
      <c r="C36" s="17" t="s">
        <v>70</v>
      </c>
      <c r="D36" s="24">
        <v>17</v>
      </c>
      <c r="E36" s="17" t="s">
        <v>19</v>
      </c>
      <c r="F36" s="17" t="s">
        <v>40</v>
      </c>
      <c r="G36" s="17"/>
      <c r="H36" s="17" t="s">
        <v>58</v>
      </c>
      <c r="I36" s="17" t="s">
        <v>29</v>
      </c>
      <c r="J36" s="17"/>
      <c r="K36" s="17">
        <v>10</v>
      </c>
      <c r="L36" s="17">
        <v>173</v>
      </c>
      <c r="M36" s="17"/>
      <c r="N36" s="17"/>
      <c r="O36" s="1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11"/>
      <c r="IL36" s="11"/>
      <c r="IM36" s="11"/>
      <c r="IN36" s="11"/>
      <c r="IO36" s="11"/>
      <c r="IP36" s="11"/>
      <c r="IQ36" s="11"/>
    </row>
    <row r="37" spans="1:251" s="2" customFormat="1" ht="12" customHeight="1">
      <c r="A37" s="17">
        <f>IF(B37="户主",COUNTIF($B$5:B37,$B$5),"")</f>
      </c>
      <c r="B37" s="17" t="s">
        <v>22</v>
      </c>
      <c r="C37" s="17" t="s">
        <v>71</v>
      </c>
      <c r="D37" s="24">
        <v>23</v>
      </c>
      <c r="E37" s="17" t="s">
        <v>19</v>
      </c>
      <c r="F37" s="17" t="s">
        <v>40</v>
      </c>
      <c r="G37" s="17"/>
      <c r="H37" s="17" t="s">
        <v>58</v>
      </c>
      <c r="I37" s="17" t="s">
        <v>29</v>
      </c>
      <c r="J37" s="17"/>
      <c r="K37" s="17">
        <v>10</v>
      </c>
      <c r="L37" s="17">
        <v>173</v>
      </c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11"/>
      <c r="IL37" s="11"/>
      <c r="IM37" s="11"/>
      <c r="IN37" s="11"/>
      <c r="IO37" s="11"/>
      <c r="IP37" s="11"/>
      <c r="IQ37" s="11"/>
    </row>
    <row r="38" spans="1:250" s="2" customFormat="1" ht="12" customHeight="1">
      <c r="A38" s="17">
        <f>IF(B38="户主",COUNTIF($B$5:B38,$B$5),"")</f>
        <v>14</v>
      </c>
      <c r="B38" s="17" t="s">
        <v>17</v>
      </c>
      <c r="C38" s="17" t="s">
        <v>72</v>
      </c>
      <c r="D38" s="24">
        <v>75</v>
      </c>
      <c r="E38" s="17" t="s">
        <v>28</v>
      </c>
      <c r="F38" s="17" t="s">
        <v>17</v>
      </c>
      <c r="G38" s="17">
        <v>2</v>
      </c>
      <c r="H38" s="17" t="s">
        <v>58</v>
      </c>
      <c r="I38" s="22" t="s">
        <v>29</v>
      </c>
      <c r="J38" s="17">
        <f>G38*289</f>
        <v>578</v>
      </c>
      <c r="K38" s="17">
        <v>2</v>
      </c>
      <c r="L38" s="17">
        <v>58</v>
      </c>
      <c r="M38" s="17">
        <f>J38+L38+L39</f>
        <v>694</v>
      </c>
      <c r="N38" s="17">
        <f>1*15</f>
        <v>15</v>
      </c>
      <c r="O38" s="17">
        <f>M38*3+N38</f>
        <v>2097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11"/>
      <c r="IL38" s="11"/>
      <c r="IM38" s="11"/>
      <c r="IN38" s="11"/>
      <c r="IO38" s="11"/>
      <c r="IP38" s="11"/>
    </row>
    <row r="39" spans="1:250" s="2" customFormat="1" ht="12" customHeight="1">
      <c r="A39" s="17">
        <f>IF(B39="户主",COUNTIF($B$5:B39,$B$5),"")</f>
      </c>
      <c r="B39" s="17" t="s">
        <v>22</v>
      </c>
      <c r="C39" s="17" t="s">
        <v>73</v>
      </c>
      <c r="D39" s="24">
        <v>73</v>
      </c>
      <c r="E39" s="17" t="s">
        <v>19</v>
      </c>
      <c r="F39" s="17" t="s">
        <v>66</v>
      </c>
      <c r="G39" s="17"/>
      <c r="H39" s="17" t="s">
        <v>58</v>
      </c>
      <c r="I39" s="22" t="s">
        <v>29</v>
      </c>
      <c r="J39" s="17"/>
      <c r="K39" s="17">
        <v>2</v>
      </c>
      <c r="L39" s="17">
        <v>58</v>
      </c>
      <c r="M39" s="17"/>
      <c r="N39" s="17"/>
      <c r="O39" s="1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11"/>
      <c r="IL39" s="11"/>
      <c r="IM39" s="11"/>
      <c r="IN39" s="11"/>
      <c r="IO39" s="11"/>
      <c r="IP39" s="11"/>
    </row>
    <row r="40" spans="1:249" s="2" customFormat="1" ht="12" customHeight="1">
      <c r="A40" s="17">
        <f>IF(B40="户主",COUNTIF($B$5:B40,$B$5),"")</f>
        <v>15</v>
      </c>
      <c r="B40" s="17" t="s">
        <v>17</v>
      </c>
      <c r="C40" s="17" t="s">
        <v>74</v>
      </c>
      <c r="D40" s="24">
        <v>69</v>
      </c>
      <c r="E40" s="17" t="s">
        <v>28</v>
      </c>
      <c r="F40" s="17" t="s">
        <v>17</v>
      </c>
      <c r="G40" s="17">
        <v>3</v>
      </c>
      <c r="H40" s="17" t="s">
        <v>20</v>
      </c>
      <c r="I40" s="25" t="s">
        <v>29</v>
      </c>
      <c r="J40" s="17">
        <f>G40*289</f>
        <v>867</v>
      </c>
      <c r="K40" s="17"/>
      <c r="L40" s="17"/>
      <c r="M40" s="17">
        <f>J40+L40+L41+L42</f>
        <v>1099</v>
      </c>
      <c r="N40" s="17">
        <f>1*15</f>
        <v>15</v>
      </c>
      <c r="O40" s="17">
        <f>M40*3+N40</f>
        <v>3312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11"/>
      <c r="IL40" s="11"/>
      <c r="IM40" s="11"/>
      <c r="IN40" s="11"/>
      <c r="IO40" s="11"/>
    </row>
    <row r="41" spans="1:249" s="2" customFormat="1" ht="12" customHeight="1">
      <c r="A41" s="17">
        <f>IF(B41="户主",COUNTIF($B$5:B41,$B$5),"")</f>
      </c>
      <c r="B41" s="17" t="s">
        <v>22</v>
      </c>
      <c r="C41" s="17" t="s">
        <v>75</v>
      </c>
      <c r="D41" s="24">
        <v>61</v>
      </c>
      <c r="E41" s="17" t="s">
        <v>19</v>
      </c>
      <c r="F41" s="17" t="s">
        <v>66</v>
      </c>
      <c r="G41" s="17"/>
      <c r="H41" s="17" t="s">
        <v>20</v>
      </c>
      <c r="I41" s="25" t="s">
        <v>29</v>
      </c>
      <c r="J41" s="17"/>
      <c r="K41" s="17">
        <v>4</v>
      </c>
      <c r="L41" s="17">
        <v>145</v>
      </c>
      <c r="M41" s="17"/>
      <c r="N41" s="17"/>
      <c r="O41" s="1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11"/>
      <c r="IL41" s="11"/>
      <c r="IM41" s="11"/>
      <c r="IN41" s="11"/>
      <c r="IO41" s="11"/>
    </row>
    <row r="42" spans="1:249" s="2" customFormat="1" ht="12" customHeight="1">
      <c r="A42" s="17">
        <f>IF(B42="户主",COUNTIF($B$5:B42,$B$5),"")</f>
      </c>
      <c r="B42" s="17" t="s">
        <v>22</v>
      </c>
      <c r="C42" s="17" t="s">
        <v>76</v>
      </c>
      <c r="D42" s="24">
        <v>28</v>
      </c>
      <c r="E42" s="17" t="s">
        <v>28</v>
      </c>
      <c r="F42" s="17" t="s">
        <v>34</v>
      </c>
      <c r="G42" s="17"/>
      <c r="H42" s="17" t="s">
        <v>20</v>
      </c>
      <c r="I42" s="25" t="s">
        <v>29</v>
      </c>
      <c r="J42" s="17"/>
      <c r="K42" s="17">
        <v>5</v>
      </c>
      <c r="L42" s="17">
        <v>87</v>
      </c>
      <c r="M42" s="17"/>
      <c r="N42" s="17"/>
      <c r="O42" s="1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11"/>
      <c r="IL42" s="11"/>
      <c r="IM42" s="11"/>
      <c r="IN42" s="11"/>
      <c r="IO42" s="11"/>
    </row>
    <row r="43" spans="1:249" s="2" customFormat="1" ht="12" customHeight="1">
      <c r="A43" s="17">
        <f>IF(B43="户主",COUNTIF($B$5:B43,$B$5),"")</f>
        <v>16</v>
      </c>
      <c r="B43" s="17" t="s">
        <v>17</v>
      </c>
      <c r="C43" s="29" t="s">
        <v>77</v>
      </c>
      <c r="D43" s="24">
        <v>25</v>
      </c>
      <c r="E43" s="29" t="s">
        <v>28</v>
      </c>
      <c r="F43" s="17" t="s">
        <v>17</v>
      </c>
      <c r="G43" s="30">
        <v>4</v>
      </c>
      <c r="H43" s="17" t="s">
        <v>20</v>
      </c>
      <c r="I43" s="29" t="s">
        <v>29</v>
      </c>
      <c r="J43" s="17">
        <f>G43*289</f>
        <v>1156</v>
      </c>
      <c r="K43" s="31"/>
      <c r="L43" s="19"/>
      <c r="M43" s="37">
        <f>J43+L43+L44+L45+L46</f>
        <v>1243</v>
      </c>
      <c r="N43" s="17">
        <v>15</v>
      </c>
      <c r="O43" s="17">
        <f>M43*3+N43</f>
        <v>3744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11"/>
      <c r="IL43" s="11"/>
      <c r="IM43" s="11"/>
      <c r="IN43" s="11"/>
      <c r="IO43" s="11"/>
    </row>
    <row r="44" spans="1:249" s="2" customFormat="1" ht="12" customHeight="1">
      <c r="A44" s="17">
        <f>IF(B44="户主",COUNTIF($B$5:B44,$B$5),"")</f>
      </c>
      <c r="B44" s="17" t="s">
        <v>22</v>
      </c>
      <c r="C44" s="29" t="s">
        <v>78</v>
      </c>
      <c r="D44" s="24">
        <v>62</v>
      </c>
      <c r="E44" s="29" t="s">
        <v>19</v>
      </c>
      <c r="F44" s="17" t="s">
        <v>47</v>
      </c>
      <c r="G44" s="31"/>
      <c r="H44" s="17" t="s">
        <v>20</v>
      </c>
      <c r="I44" s="29" t="s">
        <v>29</v>
      </c>
      <c r="J44" s="17"/>
      <c r="K44" s="31"/>
      <c r="L44" s="19"/>
      <c r="M44" s="37"/>
      <c r="N44" s="17"/>
      <c r="O44" s="1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11"/>
      <c r="IL44" s="11"/>
      <c r="IM44" s="11"/>
      <c r="IN44" s="11"/>
      <c r="IO44" s="11"/>
    </row>
    <row r="45" spans="1:249" s="2" customFormat="1" ht="12" customHeight="1">
      <c r="A45" s="17">
        <f>IF(B45="户主",COUNTIF($B$5:B45,$B$5),"")</f>
      </c>
      <c r="B45" s="17" t="s">
        <v>22</v>
      </c>
      <c r="C45" s="29" t="s">
        <v>79</v>
      </c>
      <c r="D45" s="24">
        <v>23</v>
      </c>
      <c r="E45" s="29" t="s">
        <v>19</v>
      </c>
      <c r="F45" s="17" t="s">
        <v>66</v>
      </c>
      <c r="G45" s="31"/>
      <c r="H45" s="17" t="s">
        <v>20</v>
      </c>
      <c r="I45" s="29" t="s">
        <v>29</v>
      </c>
      <c r="J45" s="17"/>
      <c r="K45" s="31"/>
      <c r="L45" s="17"/>
      <c r="M45" s="37"/>
      <c r="N45" s="17"/>
      <c r="O45" s="1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11"/>
      <c r="IL45" s="11"/>
      <c r="IM45" s="11"/>
      <c r="IN45" s="11"/>
      <c r="IO45" s="11"/>
    </row>
    <row r="46" spans="1:249" s="2" customFormat="1" ht="12" customHeight="1">
      <c r="A46" s="17">
        <f>IF(B46="户主",COUNTIF($B$5:B46,$B$5),"")</f>
      </c>
      <c r="B46" s="17" t="s">
        <v>22</v>
      </c>
      <c r="C46" s="29" t="s">
        <v>80</v>
      </c>
      <c r="D46" s="24">
        <v>2</v>
      </c>
      <c r="E46" s="29" t="s">
        <v>19</v>
      </c>
      <c r="F46" s="17" t="s">
        <v>40</v>
      </c>
      <c r="G46" s="31"/>
      <c r="H46" s="17" t="s">
        <v>20</v>
      </c>
      <c r="I46" s="29" t="s">
        <v>29</v>
      </c>
      <c r="J46" s="17"/>
      <c r="K46" s="31">
        <v>3</v>
      </c>
      <c r="L46" s="17">
        <v>87</v>
      </c>
      <c r="M46" s="37"/>
      <c r="N46" s="17"/>
      <c r="O46" s="1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11"/>
      <c r="IL46" s="11"/>
      <c r="IM46" s="11"/>
      <c r="IN46" s="11"/>
      <c r="IO46" s="11"/>
    </row>
    <row r="47" spans="1:251" s="2" customFormat="1" ht="12" customHeight="1">
      <c r="A47" s="17">
        <f>IF(B47="户主",COUNTIF($B$5:B47,$B$5),"")</f>
        <v>17</v>
      </c>
      <c r="B47" s="17" t="s">
        <v>17</v>
      </c>
      <c r="C47" s="17" t="s">
        <v>81</v>
      </c>
      <c r="D47" s="24">
        <v>46</v>
      </c>
      <c r="E47" s="17" t="s">
        <v>28</v>
      </c>
      <c r="F47" s="17" t="s">
        <v>17</v>
      </c>
      <c r="G47" s="17">
        <v>4</v>
      </c>
      <c r="H47" s="17" t="s">
        <v>62</v>
      </c>
      <c r="I47" s="17" t="s">
        <v>29</v>
      </c>
      <c r="J47" s="17">
        <f>G47*289</f>
        <v>1156</v>
      </c>
      <c r="K47" s="17"/>
      <c r="L47" s="17"/>
      <c r="M47" s="17">
        <f>J47+L47+L48+L49+L50</f>
        <v>1591</v>
      </c>
      <c r="N47" s="17">
        <f>1*15</f>
        <v>15</v>
      </c>
      <c r="O47" s="17">
        <f>M47*3+N47</f>
        <v>4788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11"/>
      <c r="IL47" s="11"/>
      <c r="IM47" s="11"/>
      <c r="IN47" s="11"/>
      <c r="IO47" s="11"/>
      <c r="IP47" s="11"/>
      <c r="IQ47" s="11"/>
    </row>
    <row r="48" spans="1:251" s="2" customFormat="1" ht="12" customHeight="1">
      <c r="A48" s="17">
        <f>IF(B48="户主",COUNTIF($B$5:B48,$B$5),"")</f>
      </c>
      <c r="B48" s="17" t="s">
        <v>22</v>
      </c>
      <c r="C48" s="17" t="s">
        <v>82</v>
      </c>
      <c r="D48" s="24">
        <v>39</v>
      </c>
      <c r="E48" s="17" t="s">
        <v>19</v>
      </c>
      <c r="F48" s="17" t="s">
        <v>66</v>
      </c>
      <c r="G48" s="17"/>
      <c r="H48" s="17" t="s">
        <v>62</v>
      </c>
      <c r="I48" s="17" t="s">
        <v>29</v>
      </c>
      <c r="J48" s="17"/>
      <c r="K48" s="17">
        <v>4</v>
      </c>
      <c r="L48" s="17">
        <v>145</v>
      </c>
      <c r="M48" s="17"/>
      <c r="N48" s="17"/>
      <c r="O48" s="1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11"/>
      <c r="IL48" s="11"/>
      <c r="IM48" s="11"/>
      <c r="IN48" s="11"/>
      <c r="IO48" s="11"/>
      <c r="IP48" s="11"/>
      <c r="IQ48" s="11"/>
    </row>
    <row r="49" spans="1:249" s="2" customFormat="1" ht="12" customHeight="1">
      <c r="A49" s="17">
        <f>IF(B49="户主",COUNTIF($B$5:B49,$B$5),"")</f>
      </c>
      <c r="B49" s="17" t="s">
        <v>22</v>
      </c>
      <c r="C49" s="17" t="s">
        <v>83</v>
      </c>
      <c r="D49" s="24">
        <v>18</v>
      </c>
      <c r="E49" s="17" t="s">
        <v>28</v>
      </c>
      <c r="F49" s="17" t="s">
        <v>34</v>
      </c>
      <c r="G49" s="17"/>
      <c r="H49" s="17" t="s">
        <v>62</v>
      </c>
      <c r="I49" s="17" t="s">
        <v>29</v>
      </c>
      <c r="J49" s="17"/>
      <c r="K49" s="17">
        <v>4</v>
      </c>
      <c r="L49" s="17">
        <v>145</v>
      </c>
      <c r="M49" s="17"/>
      <c r="N49" s="17"/>
      <c r="O49" s="1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11"/>
      <c r="IL49" s="11"/>
      <c r="IM49" s="11"/>
      <c r="IN49" s="11"/>
      <c r="IO49" s="11"/>
    </row>
    <row r="50" spans="1:249" s="2" customFormat="1" ht="12" customHeight="1">
      <c r="A50" s="17">
        <f>IF(B50="户主",COUNTIF($B$5:B50,$B$5),"")</f>
      </c>
      <c r="B50" s="17" t="s">
        <v>22</v>
      </c>
      <c r="C50" s="25" t="s">
        <v>84</v>
      </c>
      <c r="D50" s="24">
        <v>76</v>
      </c>
      <c r="E50" s="17" t="s">
        <v>28</v>
      </c>
      <c r="F50" s="17" t="s">
        <v>42</v>
      </c>
      <c r="G50" s="17"/>
      <c r="H50" s="17" t="s">
        <v>62</v>
      </c>
      <c r="I50" s="17" t="s">
        <v>29</v>
      </c>
      <c r="J50" s="17"/>
      <c r="K50" s="17">
        <v>6</v>
      </c>
      <c r="L50" s="17">
        <v>145</v>
      </c>
      <c r="M50" s="17"/>
      <c r="N50" s="17"/>
      <c r="O50" s="1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11"/>
      <c r="IL50" s="11"/>
      <c r="IM50" s="11"/>
      <c r="IN50" s="11"/>
      <c r="IO50" s="11"/>
    </row>
    <row r="51" spans="1:249" s="2" customFormat="1" ht="12" customHeight="1">
      <c r="A51" s="17">
        <f>IF(B51="户主",COUNTIF($B$5:B51,$B$5),"")</f>
        <v>18</v>
      </c>
      <c r="B51" s="17" t="s">
        <v>17</v>
      </c>
      <c r="C51" s="17" t="s">
        <v>85</v>
      </c>
      <c r="D51" s="24">
        <v>56</v>
      </c>
      <c r="E51" s="17" t="s">
        <v>28</v>
      </c>
      <c r="F51" s="17" t="s">
        <v>17</v>
      </c>
      <c r="G51" s="17">
        <v>3</v>
      </c>
      <c r="H51" s="17" t="s">
        <v>62</v>
      </c>
      <c r="I51" s="17" t="s">
        <v>29</v>
      </c>
      <c r="J51" s="17">
        <f>G51*289</f>
        <v>867</v>
      </c>
      <c r="K51" s="17"/>
      <c r="L51" s="17"/>
      <c r="M51" s="17">
        <f>J51+L51+L52+L53</f>
        <v>1070</v>
      </c>
      <c r="N51" s="17">
        <f>1*15</f>
        <v>15</v>
      </c>
      <c r="O51" s="17">
        <f>M51*3+N51</f>
        <v>3225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11"/>
      <c r="IL51" s="11"/>
      <c r="IM51" s="11"/>
      <c r="IN51" s="11"/>
      <c r="IO51" s="11"/>
    </row>
    <row r="52" spans="1:250" s="2" customFormat="1" ht="12" customHeight="1">
      <c r="A52" s="17">
        <f>IF(B52="户主",COUNTIF($B$5:B52,$B$5),"")</f>
      </c>
      <c r="B52" s="17" t="s">
        <v>22</v>
      </c>
      <c r="C52" s="25" t="s">
        <v>86</v>
      </c>
      <c r="D52" s="24">
        <v>75</v>
      </c>
      <c r="E52" s="17" t="s">
        <v>19</v>
      </c>
      <c r="F52" s="17" t="s">
        <v>47</v>
      </c>
      <c r="G52" s="17"/>
      <c r="H52" s="17" t="s">
        <v>62</v>
      </c>
      <c r="I52" s="17" t="s">
        <v>29</v>
      </c>
      <c r="J52" s="17"/>
      <c r="K52" s="17">
        <v>6</v>
      </c>
      <c r="L52" s="17">
        <v>145</v>
      </c>
      <c r="M52" s="17"/>
      <c r="N52" s="17"/>
      <c r="O52" s="1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11"/>
      <c r="IL52" s="11"/>
      <c r="IM52" s="11"/>
      <c r="IN52" s="11"/>
      <c r="IO52" s="11"/>
      <c r="IP52" s="11"/>
    </row>
    <row r="53" spans="1:249" s="2" customFormat="1" ht="12" customHeight="1">
      <c r="A53" s="17">
        <f>IF(B53="户主",COUNTIF($B$5:B53,$B$5),"")</f>
      </c>
      <c r="B53" s="17" t="s">
        <v>22</v>
      </c>
      <c r="C53" s="17" t="s">
        <v>87</v>
      </c>
      <c r="D53" s="24">
        <v>83</v>
      </c>
      <c r="E53" s="17" t="s">
        <v>28</v>
      </c>
      <c r="F53" s="17" t="s">
        <v>42</v>
      </c>
      <c r="G53" s="17"/>
      <c r="H53" s="17" t="s">
        <v>62</v>
      </c>
      <c r="I53" s="17" t="s">
        <v>29</v>
      </c>
      <c r="J53" s="17"/>
      <c r="K53" s="17">
        <v>2</v>
      </c>
      <c r="L53" s="17">
        <v>58</v>
      </c>
      <c r="M53" s="17"/>
      <c r="N53" s="17"/>
      <c r="O53" s="1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11"/>
      <c r="IL53" s="11"/>
      <c r="IM53" s="11"/>
      <c r="IN53" s="11"/>
      <c r="IO53" s="11"/>
    </row>
    <row r="54" spans="1:250" s="3" customFormat="1" ht="12" customHeight="1">
      <c r="A54" s="17">
        <f>IF(B54="户主",COUNTIF($B$5:B54,$B$5),"")</f>
        <v>19</v>
      </c>
      <c r="B54" s="27" t="s">
        <v>17</v>
      </c>
      <c r="C54" s="27" t="s">
        <v>88</v>
      </c>
      <c r="D54" s="24">
        <v>55</v>
      </c>
      <c r="E54" s="27" t="s">
        <v>28</v>
      </c>
      <c r="F54" s="27" t="s">
        <v>17</v>
      </c>
      <c r="G54" s="27">
        <v>1</v>
      </c>
      <c r="H54" s="27" t="s">
        <v>31</v>
      </c>
      <c r="I54" s="22" t="s">
        <v>29</v>
      </c>
      <c r="J54" s="17">
        <f>G54*289</f>
        <v>289</v>
      </c>
      <c r="K54" s="24"/>
      <c r="L54" s="24"/>
      <c r="M54" s="24">
        <f>J54+L54</f>
        <v>289</v>
      </c>
      <c r="N54" s="17">
        <v>15</v>
      </c>
      <c r="O54" s="17">
        <f>M54*3+N54</f>
        <v>882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11"/>
      <c r="IL54" s="11"/>
      <c r="IM54" s="11"/>
      <c r="IN54" s="11"/>
      <c r="IO54" s="11"/>
      <c r="IP54" s="11"/>
    </row>
    <row r="55" spans="1:251" s="3" customFormat="1" ht="12" customHeight="1">
      <c r="A55" s="17">
        <f>IF(B55="户主",COUNTIF($B$5:B55,$B$5),"")</f>
        <v>20</v>
      </c>
      <c r="B55" s="27" t="s">
        <v>17</v>
      </c>
      <c r="C55" s="27" t="s">
        <v>89</v>
      </c>
      <c r="D55" s="28">
        <v>37</v>
      </c>
      <c r="E55" s="27" t="s">
        <v>28</v>
      </c>
      <c r="F55" s="27" t="s">
        <v>17</v>
      </c>
      <c r="G55" s="27">
        <v>5</v>
      </c>
      <c r="H55" s="27" t="s">
        <v>58</v>
      </c>
      <c r="I55" s="27" t="s">
        <v>32</v>
      </c>
      <c r="J55" s="28">
        <f>G55*130</f>
        <v>650</v>
      </c>
      <c r="K55" s="24"/>
      <c r="L55" s="24"/>
      <c r="M55" s="24">
        <f>J55+L55+L56+L57+L58+L59</f>
        <v>911</v>
      </c>
      <c r="N55" s="17">
        <v>15</v>
      </c>
      <c r="O55" s="17">
        <f>M55*3+N55</f>
        <v>2748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11"/>
      <c r="IL55" s="11"/>
      <c r="IM55" s="11"/>
      <c r="IN55" s="11"/>
      <c r="IO55" s="11"/>
      <c r="IP55" s="11"/>
      <c r="IQ55" s="11"/>
    </row>
    <row r="56" spans="1:251" s="3" customFormat="1" ht="12" customHeight="1">
      <c r="A56" s="26">
        <f>IF(B56="户主",COUNTIF(B$5:$B56,$B$5),"")</f>
      </c>
      <c r="B56" s="27" t="s">
        <v>22</v>
      </c>
      <c r="C56" s="27" t="s">
        <v>90</v>
      </c>
      <c r="D56" s="24">
        <v>31</v>
      </c>
      <c r="E56" s="27" t="s">
        <v>19</v>
      </c>
      <c r="F56" s="27" t="s">
        <v>91</v>
      </c>
      <c r="G56" s="27"/>
      <c r="H56" s="27" t="s">
        <v>58</v>
      </c>
      <c r="I56" s="27" t="s">
        <v>32</v>
      </c>
      <c r="J56" s="28"/>
      <c r="K56" s="35"/>
      <c r="L56" s="35"/>
      <c r="M56" s="35"/>
      <c r="N56" s="17"/>
      <c r="O56" s="3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11"/>
      <c r="IL56" s="11"/>
      <c r="IM56" s="11"/>
      <c r="IN56" s="11"/>
      <c r="IO56" s="11"/>
      <c r="IP56" s="11"/>
      <c r="IQ56" s="11"/>
    </row>
    <row r="57" spans="1:251" s="3" customFormat="1" ht="12" customHeight="1">
      <c r="A57" s="26">
        <f>IF(B57="户主",COUNTIF(B$5:$B57,$B$5),"")</f>
      </c>
      <c r="B57" s="27" t="s">
        <v>22</v>
      </c>
      <c r="C57" s="27" t="s">
        <v>92</v>
      </c>
      <c r="D57" s="24">
        <v>11</v>
      </c>
      <c r="E57" s="27" t="s">
        <v>28</v>
      </c>
      <c r="F57" s="27" t="s">
        <v>93</v>
      </c>
      <c r="G57" s="28"/>
      <c r="H57" s="27" t="s">
        <v>58</v>
      </c>
      <c r="I57" s="27" t="s">
        <v>32</v>
      </c>
      <c r="J57" s="28"/>
      <c r="K57" s="24">
        <v>3</v>
      </c>
      <c r="L57" s="24">
        <v>87</v>
      </c>
      <c r="M57" s="24"/>
      <c r="N57" s="17"/>
      <c r="O57" s="3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11"/>
      <c r="IL57" s="11"/>
      <c r="IM57" s="11"/>
      <c r="IN57" s="11"/>
      <c r="IO57" s="11"/>
      <c r="IP57" s="11"/>
      <c r="IQ57" s="11"/>
    </row>
    <row r="58" spans="1:251" s="3" customFormat="1" ht="12" customHeight="1">
      <c r="A58" s="26">
        <f>IF(B58="户主",COUNTIF(B$5:$B58,$B$5),"")</f>
      </c>
      <c r="B58" s="27" t="s">
        <v>22</v>
      </c>
      <c r="C58" s="27" t="s">
        <v>94</v>
      </c>
      <c r="D58" s="24">
        <v>5</v>
      </c>
      <c r="E58" s="27" t="s">
        <v>19</v>
      </c>
      <c r="F58" s="27" t="s">
        <v>95</v>
      </c>
      <c r="G58" s="27"/>
      <c r="H58" s="27" t="s">
        <v>58</v>
      </c>
      <c r="I58" s="27" t="s">
        <v>32</v>
      </c>
      <c r="J58" s="28"/>
      <c r="K58" s="24">
        <v>3</v>
      </c>
      <c r="L58" s="24">
        <v>87</v>
      </c>
      <c r="M58" s="24"/>
      <c r="N58" s="17"/>
      <c r="O58" s="3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11"/>
      <c r="IL58" s="11"/>
      <c r="IM58" s="11"/>
      <c r="IN58" s="11"/>
      <c r="IO58" s="11"/>
      <c r="IP58" s="11"/>
      <c r="IQ58" s="11"/>
    </row>
    <row r="59" spans="1:251" s="3" customFormat="1" ht="12" customHeight="1">
      <c r="A59" s="26">
        <f>IF(B59="户主",COUNTIF(B$5:$B59,$B$5),"")</f>
      </c>
      <c r="B59" s="27" t="s">
        <v>22</v>
      </c>
      <c r="C59" s="27" t="s">
        <v>96</v>
      </c>
      <c r="D59" s="24">
        <v>59</v>
      </c>
      <c r="E59" s="27" t="s">
        <v>19</v>
      </c>
      <c r="F59" s="27" t="s">
        <v>97</v>
      </c>
      <c r="G59" s="27"/>
      <c r="H59" s="27" t="s">
        <v>58</v>
      </c>
      <c r="I59" s="27" t="s">
        <v>32</v>
      </c>
      <c r="J59" s="28"/>
      <c r="K59" s="24">
        <v>5</v>
      </c>
      <c r="L59" s="24">
        <v>87</v>
      </c>
      <c r="M59" s="24"/>
      <c r="N59" s="17"/>
      <c r="O59" s="3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11"/>
      <c r="IL59" s="11"/>
      <c r="IM59" s="11"/>
      <c r="IN59" s="11"/>
      <c r="IO59" s="11"/>
      <c r="IP59" s="11"/>
      <c r="IQ59" s="11"/>
    </row>
    <row r="60" spans="1:249" s="2" customFormat="1" ht="12" customHeight="1">
      <c r="A60" s="17">
        <f>IF(B60="户主",COUNTIF($B$5:B60,$B$5),"")</f>
        <v>21</v>
      </c>
      <c r="B60" s="21" t="s">
        <v>17</v>
      </c>
      <c r="C60" s="22" t="s">
        <v>98</v>
      </c>
      <c r="D60" s="23">
        <v>66</v>
      </c>
      <c r="E60" s="21" t="s">
        <v>28</v>
      </c>
      <c r="F60" s="21" t="s">
        <v>17</v>
      </c>
      <c r="G60" s="21">
        <v>2</v>
      </c>
      <c r="H60" s="21" t="s">
        <v>99</v>
      </c>
      <c r="I60" s="22" t="s">
        <v>29</v>
      </c>
      <c r="J60" s="17">
        <f>G60*289</f>
        <v>578</v>
      </c>
      <c r="K60" s="17"/>
      <c r="L60" s="17"/>
      <c r="M60" s="17">
        <f>J60+L60+L61</f>
        <v>578</v>
      </c>
      <c r="N60" s="17">
        <f>1*15</f>
        <v>15</v>
      </c>
      <c r="O60" s="17">
        <f>M60*3+N60</f>
        <v>1749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11"/>
      <c r="IL60" s="11"/>
      <c r="IM60" s="11"/>
      <c r="IN60" s="11"/>
      <c r="IO60" s="11"/>
    </row>
    <row r="61" spans="1:249" s="2" customFormat="1" ht="12" customHeight="1">
      <c r="A61" s="17">
        <f>IF(B61="户主",COUNTIF($B$5:B61,$B$5),"")</f>
      </c>
      <c r="B61" s="21" t="s">
        <v>22</v>
      </c>
      <c r="C61" s="22" t="s">
        <v>100</v>
      </c>
      <c r="D61" s="23">
        <v>62</v>
      </c>
      <c r="E61" s="21" t="s">
        <v>19</v>
      </c>
      <c r="F61" s="21" t="s">
        <v>66</v>
      </c>
      <c r="G61" s="21"/>
      <c r="H61" s="21" t="s">
        <v>99</v>
      </c>
      <c r="I61" s="22" t="s">
        <v>29</v>
      </c>
      <c r="J61" s="17"/>
      <c r="K61" s="17"/>
      <c r="L61" s="17"/>
      <c r="M61" s="17"/>
      <c r="N61" s="17"/>
      <c r="O61" s="1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11"/>
      <c r="IL61" s="11"/>
      <c r="IM61" s="11"/>
      <c r="IN61" s="11"/>
      <c r="IO61" s="11"/>
    </row>
    <row r="62" spans="1:249" s="2" customFormat="1" ht="12" customHeight="1">
      <c r="A62" s="17">
        <f>IF(B62="户主",COUNTIF($B$5:B62,$B$5),"")</f>
        <v>22</v>
      </c>
      <c r="B62" s="21" t="s">
        <v>17</v>
      </c>
      <c r="C62" s="22" t="s">
        <v>101</v>
      </c>
      <c r="D62" s="23">
        <v>47</v>
      </c>
      <c r="E62" s="21" t="s">
        <v>28</v>
      </c>
      <c r="F62" s="21" t="s">
        <v>17</v>
      </c>
      <c r="G62" s="21">
        <v>3</v>
      </c>
      <c r="H62" s="21" t="s">
        <v>99</v>
      </c>
      <c r="I62" s="22" t="s">
        <v>29</v>
      </c>
      <c r="J62" s="17">
        <f>G62*289</f>
        <v>867</v>
      </c>
      <c r="K62" s="17"/>
      <c r="L62" s="17"/>
      <c r="M62" s="17">
        <f>J62+L62+L63+L64</f>
        <v>1157</v>
      </c>
      <c r="N62" s="17">
        <f>1*15</f>
        <v>15</v>
      </c>
      <c r="O62" s="17">
        <f>M62*3+N62</f>
        <v>3486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11"/>
      <c r="IL62" s="11"/>
      <c r="IM62" s="11"/>
      <c r="IN62" s="11"/>
      <c r="IO62" s="11"/>
    </row>
    <row r="63" spans="1:249" s="2" customFormat="1" ht="12" customHeight="1">
      <c r="A63" s="17">
        <f>IF(B63="户主",COUNTIF($B$5:B63,$B$5),"")</f>
      </c>
      <c r="B63" s="21" t="s">
        <v>22</v>
      </c>
      <c r="C63" s="22" t="s">
        <v>102</v>
      </c>
      <c r="D63" s="23">
        <v>77</v>
      </c>
      <c r="E63" s="21" t="s">
        <v>19</v>
      </c>
      <c r="F63" s="21" t="s">
        <v>47</v>
      </c>
      <c r="G63" s="21"/>
      <c r="H63" s="21" t="s">
        <v>99</v>
      </c>
      <c r="I63" s="22" t="s">
        <v>29</v>
      </c>
      <c r="J63" s="17"/>
      <c r="K63" s="17">
        <v>4</v>
      </c>
      <c r="L63" s="17">
        <v>145</v>
      </c>
      <c r="M63" s="17"/>
      <c r="N63" s="17"/>
      <c r="O63" s="1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11"/>
      <c r="IL63" s="11"/>
      <c r="IM63" s="11"/>
      <c r="IN63" s="11"/>
      <c r="IO63" s="11"/>
    </row>
    <row r="64" spans="1:249" s="2" customFormat="1" ht="12" customHeight="1">
      <c r="A64" s="17">
        <f>IF(B64="户主",COUNTIF($B$5:B64,$B$5),"")</f>
      </c>
      <c r="B64" s="21" t="s">
        <v>22</v>
      </c>
      <c r="C64" s="22" t="s">
        <v>103</v>
      </c>
      <c r="D64" s="23">
        <v>44</v>
      </c>
      <c r="E64" s="21" t="s">
        <v>28</v>
      </c>
      <c r="F64" s="21" t="s">
        <v>104</v>
      </c>
      <c r="G64" s="21"/>
      <c r="H64" s="21" t="s">
        <v>99</v>
      </c>
      <c r="I64" s="22" t="s">
        <v>29</v>
      </c>
      <c r="J64" s="17"/>
      <c r="K64" s="17">
        <v>4</v>
      </c>
      <c r="L64" s="17">
        <v>145</v>
      </c>
      <c r="M64" s="17"/>
      <c r="N64" s="17"/>
      <c r="O64" s="1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11"/>
      <c r="IL64" s="11"/>
      <c r="IM64" s="11"/>
      <c r="IN64" s="11"/>
      <c r="IO64" s="11"/>
    </row>
    <row r="65" spans="1:249" s="2" customFormat="1" ht="12" customHeight="1">
      <c r="A65" s="17">
        <f>IF(B65="户主",COUNTIF($B$5:B65,$B$5),"")</f>
        <v>23</v>
      </c>
      <c r="B65" s="21" t="s">
        <v>17</v>
      </c>
      <c r="C65" s="22" t="s">
        <v>105</v>
      </c>
      <c r="D65" s="23">
        <v>46</v>
      </c>
      <c r="E65" s="21" t="s">
        <v>28</v>
      </c>
      <c r="F65" s="21" t="s">
        <v>17</v>
      </c>
      <c r="G65" s="21">
        <v>4</v>
      </c>
      <c r="H65" s="21" t="s">
        <v>99</v>
      </c>
      <c r="I65" s="22" t="s">
        <v>29</v>
      </c>
      <c r="J65" s="17">
        <f>G65*289</f>
        <v>1156</v>
      </c>
      <c r="K65" s="17">
        <v>4</v>
      </c>
      <c r="L65" s="17">
        <v>145</v>
      </c>
      <c r="M65" s="17">
        <f>J65+L65+L66+L67+L68</f>
        <v>1388</v>
      </c>
      <c r="N65" s="17">
        <f>1*15</f>
        <v>15</v>
      </c>
      <c r="O65" s="17">
        <f>M65*3+N65</f>
        <v>4179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11"/>
      <c r="IL65" s="11"/>
      <c r="IM65" s="11"/>
      <c r="IN65" s="11"/>
      <c r="IO65" s="11"/>
    </row>
    <row r="66" spans="1:249" s="2" customFormat="1" ht="12" customHeight="1">
      <c r="A66" s="17">
        <f>IF(B66="户主",COUNTIF($B$5:B66,$B$5),"")</f>
      </c>
      <c r="B66" s="21" t="s">
        <v>22</v>
      </c>
      <c r="C66" s="22" t="s">
        <v>106</v>
      </c>
      <c r="D66" s="23">
        <v>37</v>
      </c>
      <c r="E66" s="21" t="s">
        <v>19</v>
      </c>
      <c r="F66" s="21" t="s">
        <v>66</v>
      </c>
      <c r="G66" s="21"/>
      <c r="H66" s="21" t="s">
        <v>99</v>
      </c>
      <c r="I66" s="22" t="s">
        <v>29</v>
      </c>
      <c r="J66" s="17"/>
      <c r="K66" s="17"/>
      <c r="L66" s="17"/>
      <c r="M66" s="17"/>
      <c r="N66" s="17"/>
      <c r="O66" s="1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11"/>
      <c r="IL66" s="11"/>
      <c r="IM66" s="11"/>
      <c r="IN66" s="11"/>
      <c r="IO66" s="11"/>
    </row>
    <row r="67" spans="1:249" s="2" customFormat="1" ht="12" customHeight="1">
      <c r="A67" s="17">
        <f>IF(B67="户主",COUNTIF($B$5:B67,$B$5),"")</f>
      </c>
      <c r="B67" s="21" t="s">
        <v>22</v>
      </c>
      <c r="C67" s="22" t="s">
        <v>107</v>
      </c>
      <c r="D67" s="23">
        <v>5</v>
      </c>
      <c r="E67" s="21" t="s">
        <v>19</v>
      </c>
      <c r="F67" s="21" t="s">
        <v>40</v>
      </c>
      <c r="G67" s="21"/>
      <c r="H67" s="21" t="s">
        <v>99</v>
      </c>
      <c r="I67" s="22" t="s">
        <v>29</v>
      </c>
      <c r="J67" s="17"/>
      <c r="K67" s="17">
        <v>3</v>
      </c>
      <c r="L67" s="17">
        <v>87</v>
      </c>
      <c r="M67" s="17"/>
      <c r="N67" s="17"/>
      <c r="O67" s="1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11"/>
      <c r="IL67" s="11"/>
      <c r="IM67" s="11"/>
      <c r="IN67" s="11"/>
      <c r="IO67" s="11"/>
    </row>
    <row r="68" spans="1:250" s="2" customFormat="1" ht="12" customHeight="1">
      <c r="A68" s="17">
        <f>IF(B68="户主",COUNTIF($B$5:B68,$B$5),"")</f>
      </c>
      <c r="B68" s="21" t="s">
        <v>22</v>
      </c>
      <c r="C68" s="22" t="s">
        <v>108</v>
      </c>
      <c r="D68" s="23">
        <v>69</v>
      </c>
      <c r="E68" s="21" t="s">
        <v>19</v>
      </c>
      <c r="F68" s="21" t="s">
        <v>47</v>
      </c>
      <c r="G68" s="21"/>
      <c r="H68" s="21" t="s">
        <v>99</v>
      </c>
      <c r="I68" s="22" t="s">
        <v>29</v>
      </c>
      <c r="J68" s="17"/>
      <c r="K68" s="17"/>
      <c r="L68" s="17"/>
      <c r="M68" s="17"/>
      <c r="N68" s="17"/>
      <c r="O68" s="1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11"/>
      <c r="IL68" s="11"/>
      <c r="IM68" s="11"/>
      <c r="IN68" s="11"/>
      <c r="IO68" s="11"/>
      <c r="IP68" s="11"/>
    </row>
    <row r="69" spans="1:249" s="2" customFormat="1" ht="12" customHeight="1">
      <c r="A69" s="17">
        <f>IF(B69="户主",COUNTIF($B$5:B69,$B$5),"")</f>
        <v>24</v>
      </c>
      <c r="B69" s="25" t="s">
        <v>17</v>
      </c>
      <c r="C69" s="25" t="s">
        <v>109</v>
      </c>
      <c r="D69" s="24">
        <v>40</v>
      </c>
      <c r="E69" s="21" t="s">
        <v>28</v>
      </c>
      <c r="F69" s="21" t="s">
        <v>17</v>
      </c>
      <c r="G69" s="21">
        <v>1</v>
      </c>
      <c r="H69" s="21" t="s">
        <v>99</v>
      </c>
      <c r="I69" s="22" t="s">
        <v>29</v>
      </c>
      <c r="J69" s="17">
        <f>G69*289</f>
        <v>289</v>
      </c>
      <c r="K69" s="17"/>
      <c r="L69" s="17"/>
      <c r="M69" s="17">
        <f>J69+L69</f>
        <v>289</v>
      </c>
      <c r="N69" s="17">
        <f>1*15</f>
        <v>15</v>
      </c>
      <c r="O69" s="17">
        <f>M69*3+N69</f>
        <v>882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11"/>
      <c r="IL69" s="11"/>
      <c r="IM69" s="11"/>
      <c r="IN69" s="11"/>
      <c r="IO69" s="11"/>
    </row>
    <row r="70" spans="1:244" ht="12" customHeight="1">
      <c r="A70" s="17">
        <f>IF(B70="户主",COUNTIF($B$5:B70,$B$5),"")</f>
        <v>25</v>
      </c>
      <c r="B70" s="25" t="s">
        <v>17</v>
      </c>
      <c r="C70" s="25" t="s">
        <v>110</v>
      </c>
      <c r="D70" s="24">
        <v>47</v>
      </c>
      <c r="E70" s="25" t="s">
        <v>19</v>
      </c>
      <c r="F70" s="21" t="s">
        <v>17</v>
      </c>
      <c r="G70" s="21">
        <v>2</v>
      </c>
      <c r="H70" s="21" t="s">
        <v>99</v>
      </c>
      <c r="I70" s="22" t="s">
        <v>29</v>
      </c>
      <c r="J70" s="17">
        <f>G70*289</f>
        <v>578</v>
      </c>
      <c r="K70" s="17"/>
      <c r="L70" s="17"/>
      <c r="M70" s="17">
        <f>J70+L70+L71</f>
        <v>578</v>
      </c>
      <c r="N70" s="17">
        <f>1*15</f>
        <v>15</v>
      </c>
      <c r="O70" s="17">
        <f>M70*3+N70</f>
        <v>1749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  <row r="71" spans="1:244" ht="12" customHeight="1">
      <c r="A71" s="17">
        <f>IF(B71="户主",COUNTIF($B$5:B71,$B$5),"")</f>
      </c>
      <c r="B71" s="25" t="s">
        <v>22</v>
      </c>
      <c r="C71" s="25" t="s">
        <v>111</v>
      </c>
      <c r="D71" s="24">
        <v>27</v>
      </c>
      <c r="E71" s="25" t="s">
        <v>19</v>
      </c>
      <c r="F71" s="21" t="s">
        <v>40</v>
      </c>
      <c r="G71" s="21"/>
      <c r="H71" s="21" t="s">
        <v>99</v>
      </c>
      <c r="I71" s="22" t="s">
        <v>29</v>
      </c>
      <c r="J71" s="17"/>
      <c r="K71" s="17"/>
      <c r="L71" s="17"/>
      <c r="M71" s="17"/>
      <c r="N71" s="17"/>
      <c r="O71" s="1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</row>
    <row r="72" spans="1:244" ht="12" customHeight="1">
      <c r="A72" s="17">
        <f>IF(B72="户主",COUNTIF($B$5:B72,$B$5),"")</f>
        <v>26</v>
      </c>
      <c r="B72" s="25" t="s">
        <v>17</v>
      </c>
      <c r="C72" s="25" t="s">
        <v>112</v>
      </c>
      <c r="D72" s="24">
        <v>88</v>
      </c>
      <c r="E72" s="25" t="s">
        <v>28</v>
      </c>
      <c r="F72" s="21" t="s">
        <v>17</v>
      </c>
      <c r="G72" s="21">
        <v>1</v>
      </c>
      <c r="H72" s="21" t="s">
        <v>113</v>
      </c>
      <c r="I72" s="22" t="s">
        <v>29</v>
      </c>
      <c r="J72" s="17">
        <f>G72*289</f>
        <v>289</v>
      </c>
      <c r="K72" s="17">
        <v>2</v>
      </c>
      <c r="L72" s="17">
        <v>58</v>
      </c>
      <c r="M72" s="17">
        <f>J72+L72</f>
        <v>347</v>
      </c>
      <c r="N72" s="17">
        <f>1*15</f>
        <v>15</v>
      </c>
      <c r="O72" s="17">
        <f>M72*3+N72</f>
        <v>1056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</row>
    <row r="73" spans="1:244" ht="12" customHeight="1">
      <c r="A73" s="17">
        <f>IF(B73="户主",COUNTIF($B$5:B73,$B$5),"")</f>
        <v>27</v>
      </c>
      <c r="B73" s="25" t="s">
        <v>17</v>
      </c>
      <c r="C73" s="25" t="s">
        <v>114</v>
      </c>
      <c r="D73" s="24">
        <v>34</v>
      </c>
      <c r="E73" s="25" t="s">
        <v>28</v>
      </c>
      <c r="F73" s="21" t="s">
        <v>17</v>
      </c>
      <c r="G73" s="21">
        <v>5</v>
      </c>
      <c r="H73" s="21" t="s">
        <v>113</v>
      </c>
      <c r="I73" s="22" t="s">
        <v>21</v>
      </c>
      <c r="J73" s="17">
        <f>G73*245</f>
        <v>1225</v>
      </c>
      <c r="K73" s="17"/>
      <c r="L73" s="17"/>
      <c r="M73" s="17">
        <f>J73+L73+L74+L75+L76+L77</f>
        <v>1399</v>
      </c>
      <c r="N73" s="17">
        <f>1*15</f>
        <v>15</v>
      </c>
      <c r="O73" s="17">
        <f>M73*3+N73</f>
        <v>4212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</row>
    <row r="74" spans="1:244" ht="12" customHeight="1">
      <c r="A74" s="17">
        <f>IF(B74="户主",COUNTIF($B$5:B74,$B$5),"")</f>
      </c>
      <c r="B74" s="25" t="s">
        <v>22</v>
      </c>
      <c r="C74" s="25" t="s">
        <v>115</v>
      </c>
      <c r="D74" s="24">
        <v>57</v>
      </c>
      <c r="E74" s="25" t="s">
        <v>19</v>
      </c>
      <c r="F74" s="21" t="s">
        <v>47</v>
      </c>
      <c r="G74" s="21"/>
      <c r="H74" s="21" t="s">
        <v>113</v>
      </c>
      <c r="I74" s="22" t="s">
        <v>21</v>
      </c>
      <c r="J74" s="17"/>
      <c r="K74" s="17"/>
      <c r="L74" s="17"/>
      <c r="M74" s="17"/>
      <c r="N74" s="17"/>
      <c r="O74" s="1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</row>
    <row r="75" spans="1:244" ht="12" customHeight="1">
      <c r="A75" s="17">
        <f>IF(B75="户主",COUNTIF($B$5:B75,$B$5),"")</f>
      </c>
      <c r="B75" s="25" t="s">
        <v>22</v>
      </c>
      <c r="C75" s="25" t="s">
        <v>116</v>
      </c>
      <c r="D75" s="24">
        <v>31</v>
      </c>
      <c r="E75" s="25" t="s">
        <v>19</v>
      </c>
      <c r="F75" s="21" t="s">
        <v>117</v>
      </c>
      <c r="G75" s="21"/>
      <c r="H75" s="21" t="s">
        <v>113</v>
      </c>
      <c r="I75" s="22" t="s">
        <v>21</v>
      </c>
      <c r="J75" s="17"/>
      <c r="K75" s="17"/>
      <c r="L75" s="17"/>
      <c r="M75" s="17"/>
      <c r="N75" s="17"/>
      <c r="O75" s="1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</row>
    <row r="76" spans="1:244" ht="12" customHeight="1">
      <c r="A76" s="17">
        <f>IF(B76="户主",COUNTIF($B$5:B76,$B$5),"")</f>
      </c>
      <c r="B76" s="25" t="s">
        <v>22</v>
      </c>
      <c r="C76" s="25" t="s">
        <v>118</v>
      </c>
      <c r="D76" s="24">
        <v>9</v>
      </c>
      <c r="E76" s="25" t="s">
        <v>28</v>
      </c>
      <c r="F76" s="21" t="s">
        <v>119</v>
      </c>
      <c r="G76" s="21"/>
      <c r="H76" s="21" t="s">
        <v>113</v>
      </c>
      <c r="I76" s="22" t="s">
        <v>21</v>
      </c>
      <c r="J76" s="17"/>
      <c r="K76" s="17">
        <v>3</v>
      </c>
      <c r="L76" s="17">
        <v>87</v>
      </c>
      <c r="M76" s="17"/>
      <c r="N76" s="17"/>
      <c r="O76" s="1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</row>
    <row r="77" spans="1:244" ht="12" customHeight="1">
      <c r="A77" s="17">
        <f>IF(B77="户主",COUNTIF($B$5:B77,$B$5),"")</f>
      </c>
      <c r="B77" s="25" t="s">
        <v>22</v>
      </c>
      <c r="C77" s="25" t="s">
        <v>120</v>
      </c>
      <c r="D77" s="24">
        <v>3</v>
      </c>
      <c r="E77" s="25" t="s">
        <v>28</v>
      </c>
      <c r="F77" s="21" t="s">
        <v>56</v>
      </c>
      <c r="G77" s="21"/>
      <c r="H77" s="21" t="s">
        <v>113</v>
      </c>
      <c r="I77" s="22" t="s">
        <v>21</v>
      </c>
      <c r="J77" s="17"/>
      <c r="K77" s="17">
        <v>3</v>
      </c>
      <c r="L77" s="17">
        <v>87</v>
      </c>
      <c r="M77" s="17"/>
      <c r="N77" s="17"/>
      <c r="O77" s="1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</row>
    <row r="78" spans="1:244" ht="12" customHeight="1">
      <c r="A78" s="17">
        <f>IF(B78="户主",COUNTIF($B$5:B78,$B$5),"")</f>
        <v>28</v>
      </c>
      <c r="B78" s="21" t="s">
        <v>17</v>
      </c>
      <c r="C78" s="22" t="s">
        <v>121</v>
      </c>
      <c r="D78" s="23">
        <v>77</v>
      </c>
      <c r="E78" s="21" t="s">
        <v>19</v>
      </c>
      <c r="F78" s="21" t="s">
        <v>17</v>
      </c>
      <c r="G78" s="21">
        <v>1</v>
      </c>
      <c r="H78" s="21" t="s">
        <v>113</v>
      </c>
      <c r="I78" s="22" t="s">
        <v>29</v>
      </c>
      <c r="J78" s="17">
        <f>G78*289</f>
        <v>289</v>
      </c>
      <c r="K78" s="17">
        <v>2</v>
      </c>
      <c r="L78" s="17">
        <v>58</v>
      </c>
      <c r="M78" s="17">
        <f>J78+L78</f>
        <v>347</v>
      </c>
      <c r="N78" s="17">
        <f>1*15</f>
        <v>15</v>
      </c>
      <c r="O78" s="17">
        <f>M78*3+N78</f>
        <v>1056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</row>
    <row r="79" spans="1:244" ht="12" customHeight="1">
      <c r="A79" s="17">
        <f>IF(B79="户主",COUNTIF($B$5:B79,$B$5),"")</f>
        <v>29</v>
      </c>
      <c r="B79" s="21" t="s">
        <v>17</v>
      </c>
      <c r="C79" s="22" t="s">
        <v>122</v>
      </c>
      <c r="D79" s="23">
        <v>44</v>
      </c>
      <c r="E79" s="21" t="s">
        <v>28</v>
      </c>
      <c r="F79" s="21" t="s">
        <v>17</v>
      </c>
      <c r="G79" s="21">
        <v>2</v>
      </c>
      <c r="H79" s="21" t="s">
        <v>113</v>
      </c>
      <c r="I79" s="22" t="s">
        <v>21</v>
      </c>
      <c r="J79" s="17">
        <f>G79*245</f>
        <v>490</v>
      </c>
      <c r="K79" s="17"/>
      <c r="L79" s="17"/>
      <c r="M79" s="17">
        <f>J79+L79+L80</f>
        <v>577</v>
      </c>
      <c r="N79" s="17">
        <f>1*15</f>
        <v>15</v>
      </c>
      <c r="O79" s="17">
        <f>M79*3+N79</f>
        <v>1746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</row>
    <row r="80" spans="1:244" ht="12" customHeight="1">
      <c r="A80" s="17">
        <f>IF(B80="户主",COUNTIF($B$5:B80,$B$5),"")</f>
      </c>
      <c r="B80" s="21" t="s">
        <v>22</v>
      </c>
      <c r="C80" s="22" t="s">
        <v>123</v>
      </c>
      <c r="D80" s="23">
        <v>76</v>
      </c>
      <c r="E80" s="21" t="s">
        <v>28</v>
      </c>
      <c r="F80" s="21" t="s">
        <v>42</v>
      </c>
      <c r="G80" s="21"/>
      <c r="H80" s="21" t="s">
        <v>113</v>
      </c>
      <c r="I80" s="22" t="s">
        <v>21</v>
      </c>
      <c r="J80" s="17"/>
      <c r="K80" s="17">
        <v>5</v>
      </c>
      <c r="L80" s="17">
        <v>87</v>
      </c>
      <c r="M80" s="17"/>
      <c r="N80" s="17"/>
      <c r="O80" s="1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</row>
    <row r="81" spans="1:244" ht="12" customHeight="1">
      <c r="A81" s="17">
        <f>IF(B81="户主",COUNTIF($B$5:B81,$B$5),"")</f>
        <v>30</v>
      </c>
      <c r="B81" s="21" t="s">
        <v>17</v>
      </c>
      <c r="C81" s="22" t="s">
        <v>124</v>
      </c>
      <c r="D81" s="23">
        <v>67</v>
      </c>
      <c r="E81" s="21" t="s">
        <v>28</v>
      </c>
      <c r="F81" s="21" t="s">
        <v>17</v>
      </c>
      <c r="G81" s="21">
        <v>1</v>
      </c>
      <c r="H81" s="21" t="s">
        <v>113</v>
      </c>
      <c r="I81" s="22" t="s">
        <v>29</v>
      </c>
      <c r="J81" s="17">
        <f>G81*289</f>
        <v>289</v>
      </c>
      <c r="K81" s="17"/>
      <c r="L81" s="17"/>
      <c r="M81" s="17">
        <f>J81+L81</f>
        <v>289</v>
      </c>
      <c r="N81" s="17">
        <f>1*15</f>
        <v>15</v>
      </c>
      <c r="O81" s="17">
        <f>M81*3+N81</f>
        <v>882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</row>
    <row r="82" spans="1:244" ht="12" customHeight="1">
      <c r="A82" s="17">
        <f>IF(B82="户主",COUNTIF($B$5:B82,$B$5),"")</f>
        <v>31</v>
      </c>
      <c r="B82" s="21" t="s">
        <v>17</v>
      </c>
      <c r="C82" s="25" t="s">
        <v>125</v>
      </c>
      <c r="D82" s="23">
        <v>54</v>
      </c>
      <c r="E82" s="21" t="s">
        <v>28</v>
      </c>
      <c r="F82" s="21" t="s">
        <v>17</v>
      </c>
      <c r="G82" s="21">
        <v>2</v>
      </c>
      <c r="H82" s="21" t="s">
        <v>113</v>
      </c>
      <c r="I82" s="22" t="s">
        <v>29</v>
      </c>
      <c r="J82" s="17">
        <f>G82*289</f>
        <v>578</v>
      </c>
      <c r="K82" s="17"/>
      <c r="L82" s="17"/>
      <c r="M82" s="17">
        <f>J82+L82+L83</f>
        <v>578</v>
      </c>
      <c r="N82" s="17">
        <f>1*15</f>
        <v>15</v>
      </c>
      <c r="O82" s="17">
        <f>M82*3+N82</f>
        <v>1749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</row>
    <row r="83" spans="1:244" ht="12" customHeight="1">
      <c r="A83" s="17">
        <f>IF(B83="户主",COUNTIF($B$5:B83,$B$5),"")</f>
      </c>
      <c r="B83" s="21" t="s">
        <v>22</v>
      </c>
      <c r="C83" s="22" t="s">
        <v>126</v>
      </c>
      <c r="D83" s="23">
        <v>58</v>
      </c>
      <c r="E83" s="21" t="s">
        <v>19</v>
      </c>
      <c r="F83" s="21" t="s">
        <v>66</v>
      </c>
      <c r="G83" s="21"/>
      <c r="H83" s="21" t="s">
        <v>113</v>
      </c>
      <c r="I83" s="22" t="s">
        <v>29</v>
      </c>
      <c r="J83" s="17"/>
      <c r="K83" s="17"/>
      <c r="L83" s="17"/>
      <c r="M83" s="17"/>
      <c r="N83" s="17"/>
      <c r="O83" s="1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</row>
    <row r="84" spans="1:244" ht="12" customHeight="1">
      <c r="A84" s="17">
        <f>IF(B84="户主",COUNTIF($B$5:B84,$B$5),"")</f>
        <v>32</v>
      </c>
      <c r="B84" s="21" t="s">
        <v>17</v>
      </c>
      <c r="C84" s="22" t="s">
        <v>127</v>
      </c>
      <c r="D84" s="23">
        <v>67</v>
      </c>
      <c r="E84" s="21" t="s">
        <v>19</v>
      </c>
      <c r="F84" s="21" t="s">
        <v>17</v>
      </c>
      <c r="G84" s="21">
        <v>3</v>
      </c>
      <c r="H84" s="21" t="s">
        <v>128</v>
      </c>
      <c r="I84" s="22" t="s">
        <v>21</v>
      </c>
      <c r="J84" s="17">
        <f>G84*245</f>
        <v>735</v>
      </c>
      <c r="K84" s="17"/>
      <c r="L84" s="17"/>
      <c r="M84" s="17">
        <f>J84+L84+L85+L86</f>
        <v>822</v>
      </c>
      <c r="N84" s="17">
        <f>1*15</f>
        <v>15</v>
      </c>
      <c r="O84" s="17">
        <f>M84*3+N84</f>
        <v>2481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</row>
    <row r="85" spans="1:251" s="4" customFormat="1" ht="12" customHeight="1">
      <c r="A85" s="17">
        <f>IF(B85="户主",COUNTIF($B$5:B85,$B$5),"")</f>
      </c>
      <c r="B85" s="21" t="s">
        <v>22</v>
      </c>
      <c r="C85" s="25" t="s">
        <v>129</v>
      </c>
      <c r="D85" s="23">
        <v>39</v>
      </c>
      <c r="E85" s="21" t="s">
        <v>19</v>
      </c>
      <c r="F85" s="21" t="s">
        <v>26</v>
      </c>
      <c r="G85" s="21"/>
      <c r="H85" s="21" t="s">
        <v>128</v>
      </c>
      <c r="I85" s="22" t="s">
        <v>21</v>
      </c>
      <c r="J85" s="17"/>
      <c r="K85" s="17">
        <v>5</v>
      </c>
      <c r="L85" s="17">
        <v>87</v>
      </c>
      <c r="M85" s="17"/>
      <c r="N85" s="17"/>
      <c r="O85" s="17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11"/>
      <c r="IL85" s="11"/>
      <c r="IM85" s="11"/>
      <c r="IN85" s="11"/>
      <c r="IO85" s="11"/>
      <c r="IP85" s="11"/>
      <c r="IQ85" s="11"/>
    </row>
    <row r="86" spans="1:244" ht="12" customHeight="1">
      <c r="A86" s="17">
        <f>IF(B86="户主",COUNTIF($B$5:B86,$B$5),"")</f>
      </c>
      <c r="B86" s="21" t="s">
        <v>22</v>
      </c>
      <c r="C86" s="25" t="s">
        <v>130</v>
      </c>
      <c r="D86" s="23">
        <v>29</v>
      </c>
      <c r="E86" s="21" t="s">
        <v>28</v>
      </c>
      <c r="F86" s="21" t="s">
        <v>34</v>
      </c>
      <c r="G86" s="21"/>
      <c r="H86" s="21" t="s">
        <v>128</v>
      </c>
      <c r="I86" s="22" t="s">
        <v>21</v>
      </c>
      <c r="J86" s="17"/>
      <c r="K86" s="17"/>
      <c r="L86" s="17"/>
      <c r="M86" s="17"/>
      <c r="N86" s="17"/>
      <c r="O86" s="17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</row>
    <row r="87" spans="1:244" ht="12" customHeight="1">
      <c r="A87" s="17">
        <f>IF(B87="户主",COUNTIF($B$5:B87,$B$5),"")</f>
        <v>33</v>
      </c>
      <c r="B87" s="21" t="s">
        <v>17</v>
      </c>
      <c r="C87" s="22" t="s">
        <v>131</v>
      </c>
      <c r="D87" s="23">
        <v>83</v>
      </c>
      <c r="E87" s="21" t="s">
        <v>19</v>
      </c>
      <c r="F87" s="21" t="s">
        <v>17</v>
      </c>
      <c r="G87" s="21">
        <v>1</v>
      </c>
      <c r="H87" s="21" t="s">
        <v>128</v>
      </c>
      <c r="I87" s="22" t="s">
        <v>29</v>
      </c>
      <c r="J87" s="17">
        <f>G87*289</f>
        <v>289</v>
      </c>
      <c r="K87" s="17">
        <v>2</v>
      </c>
      <c r="L87" s="17">
        <v>58</v>
      </c>
      <c r="M87" s="17">
        <f>J87+L87</f>
        <v>347</v>
      </c>
      <c r="N87" s="17">
        <f>1*15</f>
        <v>15</v>
      </c>
      <c r="O87" s="17">
        <f>M87*3+N87</f>
        <v>1056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</row>
    <row r="88" spans="1:244" ht="12" customHeight="1">
      <c r="A88" s="17">
        <f>IF(B88="户主",COUNTIF($B$5:B88,$B$5),"")</f>
        <v>34</v>
      </c>
      <c r="B88" s="21" t="s">
        <v>17</v>
      </c>
      <c r="C88" s="22" t="s">
        <v>132</v>
      </c>
      <c r="D88" s="23">
        <v>78</v>
      </c>
      <c r="E88" s="21" t="s">
        <v>28</v>
      </c>
      <c r="F88" s="21" t="s">
        <v>17</v>
      </c>
      <c r="G88" s="21">
        <v>2</v>
      </c>
      <c r="H88" s="21" t="s">
        <v>133</v>
      </c>
      <c r="I88" s="22" t="s">
        <v>29</v>
      </c>
      <c r="J88" s="17">
        <f>G88*289</f>
        <v>578</v>
      </c>
      <c r="K88" s="17">
        <v>2</v>
      </c>
      <c r="L88" s="17">
        <v>58</v>
      </c>
      <c r="M88" s="17">
        <f>J88+L88+L89</f>
        <v>694</v>
      </c>
      <c r="N88" s="17">
        <f>1*15</f>
        <v>15</v>
      </c>
      <c r="O88" s="17">
        <f>M88*3+N88</f>
        <v>2097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</row>
    <row r="89" spans="1:244" ht="12" customHeight="1">
      <c r="A89" s="17">
        <f>IF(B89="户主",COUNTIF($B$5:B89,$B$5),"")</f>
      </c>
      <c r="B89" s="21" t="s">
        <v>22</v>
      </c>
      <c r="C89" s="25" t="s">
        <v>134</v>
      </c>
      <c r="D89" s="23">
        <v>75</v>
      </c>
      <c r="E89" s="21" t="s">
        <v>19</v>
      </c>
      <c r="F89" s="21" t="s">
        <v>66</v>
      </c>
      <c r="G89" s="21"/>
      <c r="H89" s="21" t="s">
        <v>133</v>
      </c>
      <c r="I89" s="22" t="s">
        <v>29</v>
      </c>
      <c r="J89" s="17"/>
      <c r="K89" s="17">
        <v>2</v>
      </c>
      <c r="L89" s="17">
        <v>58</v>
      </c>
      <c r="M89" s="17"/>
      <c r="N89" s="17"/>
      <c r="O89" s="17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</row>
    <row r="90" spans="1:244" ht="12" customHeight="1">
      <c r="A90" s="17">
        <f>IF(B90="户主",COUNTIF($B$5:B90,$B$5),"")</f>
        <v>35</v>
      </c>
      <c r="B90" s="21" t="s">
        <v>17</v>
      </c>
      <c r="C90" s="22" t="s">
        <v>135</v>
      </c>
      <c r="D90" s="23">
        <v>54</v>
      </c>
      <c r="E90" s="21" t="s">
        <v>28</v>
      </c>
      <c r="F90" s="21" t="s">
        <v>17</v>
      </c>
      <c r="G90" s="21">
        <v>1</v>
      </c>
      <c r="H90" s="21" t="s">
        <v>133</v>
      </c>
      <c r="I90" s="22" t="s">
        <v>21</v>
      </c>
      <c r="J90" s="17">
        <f>G90*245</f>
        <v>245</v>
      </c>
      <c r="K90" s="17"/>
      <c r="L90" s="17"/>
      <c r="M90" s="17">
        <f>J90+L90</f>
        <v>245</v>
      </c>
      <c r="N90" s="17">
        <f>1*15</f>
        <v>15</v>
      </c>
      <c r="O90" s="17">
        <f>M90*3+N90</f>
        <v>750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</row>
    <row r="91" spans="1:244" ht="12" customHeight="1">
      <c r="A91" s="17">
        <f>IF(B91="户主",COUNTIF($B$5:B91,$B$5),"")</f>
        <v>36</v>
      </c>
      <c r="B91" s="21" t="s">
        <v>17</v>
      </c>
      <c r="C91" s="22" t="s">
        <v>136</v>
      </c>
      <c r="D91" s="23">
        <v>49</v>
      </c>
      <c r="E91" s="21" t="s">
        <v>19</v>
      </c>
      <c r="F91" s="21" t="s">
        <v>17</v>
      </c>
      <c r="G91" s="21">
        <v>3</v>
      </c>
      <c r="H91" s="21" t="s">
        <v>133</v>
      </c>
      <c r="I91" s="22" t="s">
        <v>29</v>
      </c>
      <c r="J91" s="17">
        <f>G91*289</f>
        <v>867</v>
      </c>
      <c r="K91" s="17"/>
      <c r="L91" s="17"/>
      <c r="M91" s="17">
        <f>J91+L91+L92+L93</f>
        <v>867</v>
      </c>
      <c r="N91" s="17">
        <f>1*15</f>
        <v>15</v>
      </c>
      <c r="O91" s="17">
        <f>M91*3+N91</f>
        <v>2616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</row>
    <row r="92" spans="1:244" ht="12" customHeight="1">
      <c r="A92" s="17">
        <f>IF(B92="户主",COUNTIF($B$5:B92,$B$5),"")</f>
      </c>
      <c r="B92" s="21" t="s">
        <v>22</v>
      </c>
      <c r="C92" s="22" t="s">
        <v>137</v>
      </c>
      <c r="D92" s="23">
        <v>19</v>
      </c>
      <c r="E92" s="21" t="s">
        <v>19</v>
      </c>
      <c r="F92" s="21" t="s">
        <v>40</v>
      </c>
      <c r="G92" s="21"/>
      <c r="H92" s="21" t="s">
        <v>133</v>
      </c>
      <c r="I92" s="22" t="s">
        <v>29</v>
      </c>
      <c r="J92" s="17"/>
      <c r="K92" s="17"/>
      <c r="L92" s="17"/>
      <c r="M92" s="17"/>
      <c r="N92" s="17"/>
      <c r="O92" s="17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</row>
    <row r="93" spans="1:244" ht="12" customHeight="1">
      <c r="A93" s="17">
        <f>IF(B93="户主",COUNTIF($B$5:B93,$B$5),"")</f>
      </c>
      <c r="B93" s="21" t="s">
        <v>22</v>
      </c>
      <c r="C93" s="22" t="s">
        <v>138</v>
      </c>
      <c r="D93" s="23">
        <v>25</v>
      </c>
      <c r="E93" s="21" t="s">
        <v>19</v>
      </c>
      <c r="F93" s="21" t="s">
        <v>40</v>
      </c>
      <c r="G93" s="21"/>
      <c r="H93" s="21" t="s">
        <v>133</v>
      </c>
      <c r="I93" s="22" t="s">
        <v>29</v>
      </c>
      <c r="J93" s="17"/>
      <c r="K93" s="17"/>
      <c r="L93" s="17"/>
      <c r="M93" s="17"/>
      <c r="N93" s="17"/>
      <c r="O93" s="17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</row>
    <row r="94" spans="1:244" ht="12" customHeight="1">
      <c r="A94" s="17">
        <f>IF(B94="户主",COUNTIF($B$5:B94,$B$5),"")</f>
        <v>37</v>
      </c>
      <c r="B94" s="21" t="s">
        <v>17</v>
      </c>
      <c r="C94" s="22" t="s">
        <v>139</v>
      </c>
      <c r="D94" s="23">
        <v>58</v>
      </c>
      <c r="E94" s="21" t="s">
        <v>28</v>
      </c>
      <c r="F94" s="21" t="s">
        <v>17</v>
      </c>
      <c r="G94" s="21">
        <v>4</v>
      </c>
      <c r="H94" s="21" t="s">
        <v>133</v>
      </c>
      <c r="I94" s="22" t="s">
        <v>29</v>
      </c>
      <c r="J94" s="17">
        <f>G94*289</f>
        <v>1156</v>
      </c>
      <c r="K94" s="17"/>
      <c r="L94" s="17"/>
      <c r="M94" s="17">
        <f>J94+L94+L95+L96+L97</f>
        <v>1156</v>
      </c>
      <c r="N94" s="17">
        <f>1*15</f>
        <v>15</v>
      </c>
      <c r="O94" s="17">
        <f>M94*3+N94</f>
        <v>3483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</row>
    <row r="95" spans="1:244" ht="12" customHeight="1">
      <c r="A95" s="17">
        <f>IF(B95="户主",COUNTIF($B$5:B95,$B$5),"")</f>
      </c>
      <c r="B95" s="21" t="s">
        <v>22</v>
      </c>
      <c r="C95" s="22" t="s">
        <v>140</v>
      </c>
      <c r="D95" s="23">
        <v>50</v>
      </c>
      <c r="E95" s="21" t="s">
        <v>19</v>
      </c>
      <c r="F95" s="21" t="s">
        <v>66</v>
      </c>
      <c r="G95" s="21"/>
      <c r="H95" s="21" t="s">
        <v>133</v>
      </c>
      <c r="I95" s="22" t="s">
        <v>29</v>
      </c>
      <c r="J95" s="17"/>
      <c r="K95" s="17"/>
      <c r="L95" s="17"/>
      <c r="M95" s="17"/>
      <c r="N95" s="17"/>
      <c r="O95" s="17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</row>
    <row r="96" spans="1:244" ht="12" customHeight="1">
      <c r="A96" s="17">
        <f>IF(B96="户主",COUNTIF($B$5:B96,$B$5),"")</f>
      </c>
      <c r="B96" s="21" t="s">
        <v>22</v>
      </c>
      <c r="C96" s="22" t="s">
        <v>141</v>
      </c>
      <c r="D96" s="23">
        <v>30</v>
      </c>
      <c r="E96" s="21" t="s">
        <v>28</v>
      </c>
      <c r="F96" s="21" t="s">
        <v>119</v>
      </c>
      <c r="G96" s="21"/>
      <c r="H96" s="21" t="s">
        <v>133</v>
      </c>
      <c r="I96" s="22" t="s">
        <v>29</v>
      </c>
      <c r="J96" s="17"/>
      <c r="K96" s="17"/>
      <c r="L96" s="17"/>
      <c r="M96" s="17"/>
      <c r="N96" s="17"/>
      <c r="O96" s="17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</row>
    <row r="97" spans="1:244" ht="12" customHeight="1">
      <c r="A97" s="17">
        <f>IF(B97="户主",COUNTIF($B$5:B97,$B$5),"")</f>
      </c>
      <c r="B97" s="21" t="s">
        <v>22</v>
      </c>
      <c r="C97" s="22" t="s">
        <v>142</v>
      </c>
      <c r="D97" s="23">
        <v>28</v>
      </c>
      <c r="E97" s="21" t="s">
        <v>28</v>
      </c>
      <c r="F97" s="21" t="s">
        <v>56</v>
      </c>
      <c r="G97" s="21"/>
      <c r="H97" s="21" t="s">
        <v>133</v>
      </c>
      <c r="I97" s="22" t="s">
        <v>29</v>
      </c>
      <c r="J97" s="17"/>
      <c r="K97" s="17"/>
      <c r="L97" s="17"/>
      <c r="M97" s="17"/>
      <c r="N97" s="17"/>
      <c r="O97" s="17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</row>
    <row r="98" spans="1:244" ht="12" customHeight="1">
      <c r="A98" s="17">
        <f>IF(B98="户主",COUNTIF($B$5:B98,$B$5),"")</f>
        <v>38</v>
      </c>
      <c r="B98" s="21" t="s">
        <v>17</v>
      </c>
      <c r="C98" s="22" t="s">
        <v>143</v>
      </c>
      <c r="D98" s="23">
        <v>46</v>
      </c>
      <c r="E98" s="21" t="s">
        <v>28</v>
      </c>
      <c r="F98" s="21" t="s">
        <v>17</v>
      </c>
      <c r="G98" s="21">
        <v>2</v>
      </c>
      <c r="H98" s="21" t="s">
        <v>133</v>
      </c>
      <c r="I98" s="22" t="s">
        <v>21</v>
      </c>
      <c r="J98" s="17">
        <f>G98*245</f>
        <v>490</v>
      </c>
      <c r="K98" s="17"/>
      <c r="L98" s="17"/>
      <c r="M98" s="17">
        <f>J98+L98+L99</f>
        <v>490</v>
      </c>
      <c r="N98" s="17">
        <f>1*15</f>
        <v>15</v>
      </c>
      <c r="O98" s="17">
        <f>M98*3+N98</f>
        <v>1485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</row>
    <row r="99" spans="1:244" ht="12" customHeight="1">
      <c r="A99" s="17">
        <f>IF(B99="户主",COUNTIF($B$5:B99,$B$5),"")</f>
      </c>
      <c r="B99" s="21" t="s">
        <v>22</v>
      </c>
      <c r="C99" s="25" t="s">
        <v>144</v>
      </c>
      <c r="D99" s="23">
        <v>69</v>
      </c>
      <c r="E99" s="21" t="s">
        <v>19</v>
      </c>
      <c r="F99" s="21" t="s">
        <v>47</v>
      </c>
      <c r="G99" s="21"/>
      <c r="H99" s="21" t="s">
        <v>133</v>
      </c>
      <c r="I99" s="22" t="s">
        <v>21</v>
      </c>
      <c r="J99" s="17"/>
      <c r="K99" s="17"/>
      <c r="L99" s="17"/>
      <c r="M99" s="17"/>
      <c r="N99" s="17"/>
      <c r="O99" s="17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</row>
    <row r="100" spans="1:244" ht="12" customHeight="1">
      <c r="A100" s="17">
        <f>IF(B100="户主",COUNTIF($B$5:B100,$B$5),"")</f>
        <v>39</v>
      </c>
      <c r="B100" s="21" t="s">
        <v>17</v>
      </c>
      <c r="C100" s="22" t="s">
        <v>139</v>
      </c>
      <c r="D100" s="23">
        <v>35</v>
      </c>
      <c r="E100" s="21" t="s">
        <v>28</v>
      </c>
      <c r="F100" s="21" t="s">
        <v>17</v>
      </c>
      <c r="G100" s="21">
        <v>2</v>
      </c>
      <c r="H100" s="21" t="s">
        <v>133</v>
      </c>
      <c r="I100" s="22" t="s">
        <v>29</v>
      </c>
      <c r="J100" s="17">
        <f aca="true" t="shared" si="0" ref="J100:J110">G100*289</f>
        <v>578</v>
      </c>
      <c r="K100" s="17"/>
      <c r="L100" s="17"/>
      <c r="M100" s="17">
        <f>J100+L100+L101</f>
        <v>578</v>
      </c>
      <c r="N100" s="17">
        <f>1*15</f>
        <v>15</v>
      </c>
      <c r="O100" s="17">
        <f>M100*3+N100</f>
        <v>1749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</row>
    <row r="101" spans="1:244" ht="12" customHeight="1">
      <c r="A101" s="17">
        <f>IF(B101="户主",COUNTIF($B$5:B101,$B$5),"")</f>
      </c>
      <c r="B101" s="21" t="s">
        <v>22</v>
      </c>
      <c r="C101" s="22" t="s">
        <v>145</v>
      </c>
      <c r="D101" s="23">
        <v>60</v>
      </c>
      <c r="E101" s="21" t="s">
        <v>19</v>
      </c>
      <c r="F101" s="21" t="s">
        <v>47</v>
      </c>
      <c r="G101" s="21"/>
      <c r="H101" s="21" t="s">
        <v>133</v>
      </c>
      <c r="I101" s="22" t="s">
        <v>29</v>
      </c>
      <c r="J101" s="17"/>
      <c r="K101" s="17"/>
      <c r="L101" s="17"/>
      <c r="M101" s="17"/>
      <c r="N101" s="17"/>
      <c r="O101" s="17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</row>
    <row r="102" spans="1:244" ht="12" customHeight="1">
      <c r="A102" s="17">
        <f>IF(B102="户主",COUNTIF($B$5:B102,$B$5),"")</f>
        <v>40</v>
      </c>
      <c r="B102" s="21" t="s">
        <v>17</v>
      </c>
      <c r="C102" s="22" t="s">
        <v>146</v>
      </c>
      <c r="D102" s="23">
        <v>41</v>
      </c>
      <c r="E102" s="21" t="s">
        <v>28</v>
      </c>
      <c r="F102" s="21" t="s">
        <v>17</v>
      </c>
      <c r="G102" s="21">
        <v>2</v>
      </c>
      <c r="H102" s="21" t="s">
        <v>133</v>
      </c>
      <c r="I102" s="22" t="s">
        <v>29</v>
      </c>
      <c r="J102" s="17">
        <f t="shared" si="0"/>
        <v>578</v>
      </c>
      <c r="K102" s="17">
        <v>4</v>
      </c>
      <c r="L102" s="17">
        <v>145</v>
      </c>
      <c r="M102" s="17">
        <f>J102+L102+L103</f>
        <v>868</v>
      </c>
      <c r="N102" s="17">
        <f>1*15</f>
        <v>15</v>
      </c>
      <c r="O102" s="17">
        <f>M102*3+N102</f>
        <v>2619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</row>
    <row r="103" spans="1:244" ht="12" customHeight="1">
      <c r="A103" s="17">
        <f>IF(B103="户主",COUNTIF($B$5:B103,$B$5),"")</f>
      </c>
      <c r="B103" s="21" t="s">
        <v>22</v>
      </c>
      <c r="C103" s="22" t="s">
        <v>147</v>
      </c>
      <c r="D103" s="23">
        <v>17</v>
      </c>
      <c r="E103" s="21" t="s">
        <v>19</v>
      </c>
      <c r="F103" s="21" t="s">
        <v>148</v>
      </c>
      <c r="G103" s="21"/>
      <c r="H103" s="21" t="s">
        <v>133</v>
      </c>
      <c r="I103" s="22" t="s">
        <v>29</v>
      </c>
      <c r="J103" s="17"/>
      <c r="K103" s="17">
        <v>8</v>
      </c>
      <c r="L103" s="17">
        <v>145</v>
      </c>
      <c r="M103" s="17"/>
      <c r="N103" s="17"/>
      <c r="O103" s="17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</row>
    <row r="104" spans="1:244" ht="12" customHeight="1">
      <c r="A104" s="17">
        <f>IF(B104="户主",COUNTIF($B$5:B104,$B$5),"")</f>
        <v>41</v>
      </c>
      <c r="B104" s="21" t="s">
        <v>17</v>
      </c>
      <c r="C104" s="22" t="s">
        <v>149</v>
      </c>
      <c r="D104" s="23">
        <v>52</v>
      </c>
      <c r="E104" s="21" t="s">
        <v>28</v>
      </c>
      <c r="F104" s="21" t="s">
        <v>17</v>
      </c>
      <c r="G104" s="21">
        <v>3</v>
      </c>
      <c r="H104" s="21" t="s">
        <v>150</v>
      </c>
      <c r="I104" s="22" t="s">
        <v>29</v>
      </c>
      <c r="J104" s="17">
        <f t="shared" si="0"/>
        <v>867</v>
      </c>
      <c r="K104" s="17">
        <v>5</v>
      </c>
      <c r="L104" s="17">
        <v>87</v>
      </c>
      <c r="M104" s="17">
        <f>J104+L104+L105+L106</f>
        <v>1099</v>
      </c>
      <c r="N104" s="17">
        <f>1*15</f>
        <v>15</v>
      </c>
      <c r="O104" s="17">
        <f>M104*3+N104</f>
        <v>3312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</row>
    <row r="105" spans="1:244" ht="12" customHeight="1">
      <c r="A105" s="17">
        <f>IF(B105="户主",COUNTIF($B$5:B105,$B$5),"")</f>
      </c>
      <c r="B105" s="21" t="s">
        <v>22</v>
      </c>
      <c r="C105" s="25" t="s">
        <v>151</v>
      </c>
      <c r="D105" s="23">
        <v>12</v>
      </c>
      <c r="E105" s="21" t="s">
        <v>19</v>
      </c>
      <c r="F105" s="21" t="s">
        <v>152</v>
      </c>
      <c r="G105" s="21"/>
      <c r="H105" s="21" t="s">
        <v>150</v>
      </c>
      <c r="I105" s="22" t="s">
        <v>29</v>
      </c>
      <c r="J105" s="17"/>
      <c r="K105" s="17">
        <v>4</v>
      </c>
      <c r="L105" s="17">
        <v>145</v>
      </c>
      <c r="M105" s="17"/>
      <c r="N105" s="17"/>
      <c r="O105" s="17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</row>
    <row r="106" spans="1:244" ht="12" customHeight="1">
      <c r="A106" s="17">
        <f>IF(B106="户主",COUNTIF($B$5:B106,$B$5),"")</f>
      </c>
      <c r="B106" s="21" t="s">
        <v>22</v>
      </c>
      <c r="C106" s="25" t="s">
        <v>153</v>
      </c>
      <c r="D106" s="23">
        <v>32</v>
      </c>
      <c r="E106" s="21" t="s">
        <v>19</v>
      </c>
      <c r="F106" s="21" t="s">
        <v>37</v>
      </c>
      <c r="G106" s="21"/>
      <c r="H106" s="21" t="s">
        <v>150</v>
      </c>
      <c r="I106" s="22" t="s">
        <v>29</v>
      </c>
      <c r="J106" s="17"/>
      <c r="K106" s="17"/>
      <c r="L106" s="17"/>
      <c r="M106" s="17"/>
      <c r="N106" s="17"/>
      <c r="O106" s="17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</row>
    <row r="107" spans="1:244" ht="12" customHeight="1">
      <c r="A107" s="17">
        <f>IF(B107="户主",COUNTIF($B$5:B107,$B$5),"")</f>
        <v>42</v>
      </c>
      <c r="B107" s="21" t="s">
        <v>17</v>
      </c>
      <c r="C107" s="22" t="s">
        <v>154</v>
      </c>
      <c r="D107" s="23">
        <v>44</v>
      </c>
      <c r="E107" s="21" t="s">
        <v>28</v>
      </c>
      <c r="F107" s="21" t="s">
        <v>17</v>
      </c>
      <c r="G107" s="21">
        <v>1</v>
      </c>
      <c r="H107" s="21" t="s">
        <v>150</v>
      </c>
      <c r="I107" s="22" t="s">
        <v>29</v>
      </c>
      <c r="J107" s="17">
        <f t="shared" si="0"/>
        <v>289</v>
      </c>
      <c r="K107" s="17"/>
      <c r="L107" s="17"/>
      <c r="M107" s="17">
        <f>J107+L107</f>
        <v>289</v>
      </c>
      <c r="N107" s="17">
        <f>1*15</f>
        <v>15</v>
      </c>
      <c r="O107" s="17">
        <f>M107*3+N107</f>
        <v>882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</row>
    <row r="108" spans="1:244" ht="12" customHeight="1">
      <c r="A108" s="17">
        <f>IF(B108="户主",COUNTIF($B$5:B108,$B$5),"")</f>
        <v>43</v>
      </c>
      <c r="B108" s="21" t="s">
        <v>17</v>
      </c>
      <c r="C108" s="22" t="s">
        <v>155</v>
      </c>
      <c r="D108" s="23">
        <v>47</v>
      </c>
      <c r="E108" s="21" t="s">
        <v>28</v>
      </c>
      <c r="F108" s="21" t="s">
        <v>17</v>
      </c>
      <c r="G108" s="21">
        <v>2</v>
      </c>
      <c r="H108" s="21" t="s">
        <v>150</v>
      </c>
      <c r="I108" s="22" t="s">
        <v>29</v>
      </c>
      <c r="J108" s="17">
        <f t="shared" si="0"/>
        <v>578</v>
      </c>
      <c r="K108" s="17">
        <v>4</v>
      </c>
      <c r="L108" s="17">
        <v>145</v>
      </c>
      <c r="M108" s="17">
        <f>J108+L108+L109</f>
        <v>781</v>
      </c>
      <c r="N108" s="17">
        <f>1*15</f>
        <v>15</v>
      </c>
      <c r="O108" s="17">
        <f>M108*3+N108</f>
        <v>2358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</row>
    <row r="109" spans="1:244" ht="12" customHeight="1">
      <c r="A109" s="17">
        <f>IF(B109="户主",COUNTIF($B$5:B109,$B$5),"")</f>
      </c>
      <c r="B109" s="21" t="s">
        <v>22</v>
      </c>
      <c r="C109" s="22" t="s">
        <v>156</v>
      </c>
      <c r="D109" s="23">
        <v>71</v>
      </c>
      <c r="E109" s="21" t="s">
        <v>19</v>
      </c>
      <c r="F109" s="21" t="s">
        <v>47</v>
      </c>
      <c r="G109" s="21"/>
      <c r="H109" s="21" t="s">
        <v>150</v>
      </c>
      <c r="I109" s="22" t="s">
        <v>29</v>
      </c>
      <c r="J109" s="17"/>
      <c r="K109" s="17">
        <v>2</v>
      </c>
      <c r="L109" s="17">
        <v>58</v>
      </c>
      <c r="M109" s="17"/>
      <c r="N109" s="17"/>
      <c r="O109" s="17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</row>
    <row r="110" spans="1:244" ht="12" customHeight="1">
      <c r="A110" s="17">
        <f>IF(B110="户主",COUNTIF($B$5:B110,$B$5),"")</f>
        <v>44</v>
      </c>
      <c r="B110" s="21" t="s">
        <v>17</v>
      </c>
      <c r="C110" s="22" t="s">
        <v>157</v>
      </c>
      <c r="D110" s="23">
        <v>71</v>
      </c>
      <c r="E110" s="21" t="s">
        <v>28</v>
      </c>
      <c r="F110" s="21" t="s">
        <v>17</v>
      </c>
      <c r="G110" s="21">
        <v>2</v>
      </c>
      <c r="H110" s="21" t="s">
        <v>158</v>
      </c>
      <c r="I110" s="22" t="s">
        <v>29</v>
      </c>
      <c r="J110" s="17">
        <f t="shared" si="0"/>
        <v>578</v>
      </c>
      <c r="K110" s="17">
        <v>2</v>
      </c>
      <c r="L110" s="17">
        <v>58</v>
      </c>
      <c r="M110" s="17">
        <f>J110+L110+L111</f>
        <v>781</v>
      </c>
      <c r="N110" s="17">
        <f>1*15</f>
        <v>15</v>
      </c>
      <c r="O110" s="17">
        <f>M110*3+N110</f>
        <v>2358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</row>
    <row r="111" spans="1:244" ht="12" customHeight="1">
      <c r="A111" s="17">
        <f>IF(B111="户主",COUNTIF($B$5:B111,$B$5),"")</f>
      </c>
      <c r="B111" s="21" t="s">
        <v>22</v>
      </c>
      <c r="C111" s="22" t="s">
        <v>159</v>
      </c>
      <c r="D111" s="23">
        <v>60</v>
      </c>
      <c r="E111" s="21" t="s">
        <v>19</v>
      </c>
      <c r="F111" s="21" t="s">
        <v>37</v>
      </c>
      <c r="G111" s="21"/>
      <c r="H111" s="21" t="s">
        <v>158</v>
      </c>
      <c r="I111" s="22" t="s">
        <v>29</v>
      </c>
      <c r="J111" s="17"/>
      <c r="K111" s="17">
        <v>4</v>
      </c>
      <c r="L111" s="17">
        <v>145</v>
      </c>
      <c r="M111" s="17"/>
      <c r="N111" s="17"/>
      <c r="O111" s="17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</row>
    <row r="112" spans="1:244" ht="12" customHeight="1">
      <c r="A112" s="17">
        <f>IF(B112="户主",COUNTIF($B$5:B112,$B$5),"")</f>
        <v>45</v>
      </c>
      <c r="B112" s="21" t="s">
        <v>17</v>
      </c>
      <c r="C112" s="22" t="s">
        <v>160</v>
      </c>
      <c r="D112" s="23">
        <v>58</v>
      </c>
      <c r="E112" s="21" t="s">
        <v>28</v>
      </c>
      <c r="F112" s="21" t="s">
        <v>17</v>
      </c>
      <c r="G112" s="21">
        <v>7</v>
      </c>
      <c r="H112" s="21" t="s">
        <v>158</v>
      </c>
      <c r="I112" s="22" t="s">
        <v>21</v>
      </c>
      <c r="J112" s="17">
        <f>G112*245</f>
        <v>1715</v>
      </c>
      <c r="K112" s="17">
        <v>4</v>
      </c>
      <c r="L112" s="17">
        <v>145</v>
      </c>
      <c r="M112" s="17">
        <f>J112+L112+L113+L114+L115+L116+L117</f>
        <v>2121</v>
      </c>
      <c r="N112" s="17">
        <f>1*15</f>
        <v>15</v>
      </c>
      <c r="O112" s="17">
        <f>M112*3+N112</f>
        <v>6378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</row>
    <row r="113" spans="1:244" ht="12" customHeight="1">
      <c r="A113" s="17">
        <f>IF(B113="户主",COUNTIF($B$5:B113,$B$5),"")</f>
      </c>
      <c r="B113" s="21" t="s">
        <v>22</v>
      </c>
      <c r="C113" s="22" t="s">
        <v>161</v>
      </c>
      <c r="D113" s="23">
        <v>54</v>
      </c>
      <c r="E113" s="21" t="s">
        <v>19</v>
      </c>
      <c r="F113" s="21" t="s">
        <v>66</v>
      </c>
      <c r="G113" s="21"/>
      <c r="H113" s="21" t="s">
        <v>158</v>
      </c>
      <c r="I113" s="22" t="s">
        <v>21</v>
      </c>
      <c r="J113" s="17"/>
      <c r="K113" s="17"/>
      <c r="L113" s="17"/>
      <c r="M113" s="17"/>
      <c r="N113" s="17"/>
      <c r="O113" s="1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</row>
    <row r="114" spans="1:244" ht="12" customHeight="1">
      <c r="A114" s="17">
        <f>IF(B114="户主",COUNTIF($B$5:B114,$B$5),"")</f>
      </c>
      <c r="B114" s="21" t="s">
        <v>22</v>
      </c>
      <c r="C114" s="22" t="s">
        <v>162</v>
      </c>
      <c r="D114" s="23">
        <v>31</v>
      </c>
      <c r="E114" s="21" t="s">
        <v>28</v>
      </c>
      <c r="F114" s="21" t="s">
        <v>119</v>
      </c>
      <c r="G114" s="21"/>
      <c r="H114" s="21" t="s">
        <v>158</v>
      </c>
      <c r="I114" s="22" t="s">
        <v>21</v>
      </c>
      <c r="J114" s="17"/>
      <c r="K114" s="17"/>
      <c r="L114" s="17"/>
      <c r="M114" s="17"/>
      <c r="N114" s="17"/>
      <c r="O114" s="17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</row>
    <row r="115" spans="1:244" ht="12" customHeight="1">
      <c r="A115" s="17">
        <f>IF(B115="户主",COUNTIF($B$5:B115,$B$5),"")</f>
      </c>
      <c r="B115" s="21" t="s">
        <v>22</v>
      </c>
      <c r="C115" s="22" t="s">
        <v>163</v>
      </c>
      <c r="D115" s="23">
        <v>7</v>
      </c>
      <c r="E115" s="21" t="s">
        <v>28</v>
      </c>
      <c r="F115" s="21" t="s">
        <v>164</v>
      </c>
      <c r="G115" s="21"/>
      <c r="H115" s="21" t="s">
        <v>158</v>
      </c>
      <c r="I115" s="22" t="s">
        <v>21</v>
      </c>
      <c r="J115" s="17"/>
      <c r="K115" s="17">
        <v>3</v>
      </c>
      <c r="L115" s="17">
        <v>87</v>
      </c>
      <c r="M115" s="17"/>
      <c r="N115" s="17"/>
      <c r="O115" s="17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</row>
    <row r="116" spans="1:244" ht="12" customHeight="1">
      <c r="A116" s="17">
        <f>IF(B116="户主",COUNTIF($B$5:B116,$B$5),"")</f>
      </c>
      <c r="B116" s="21" t="s">
        <v>22</v>
      </c>
      <c r="C116" s="22" t="s">
        <v>165</v>
      </c>
      <c r="D116" s="23">
        <v>8</v>
      </c>
      <c r="E116" s="21" t="s">
        <v>19</v>
      </c>
      <c r="F116" s="21" t="s">
        <v>51</v>
      </c>
      <c r="G116" s="21"/>
      <c r="H116" s="21" t="s">
        <v>158</v>
      </c>
      <c r="I116" s="22" t="s">
        <v>21</v>
      </c>
      <c r="J116" s="17"/>
      <c r="K116" s="17">
        <v>3</v>
      </c>
      <c r="L116" s="17">
        <v>87</v>
      </c>
      <c r="M116" s="17"/>
      <c r="N116" s="17"/>
      <c r="O116" s="17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</row>
    <row r="117" spans="1:244" ht="12" customHeight="1">
      <c r="A117" s="17">
        <f>IF(B117="户主",COUNTIF($B$5:B117,$B$5),"")</f>
      </c>
      <c r="B117" s="21" t="s">
        <v>22</v>
      </c>
      <c r="C117" s="22" t="s">
        <v>166</v>
      </c>
      <c r="D117" s="23">
        <v>11</v>
      </c>
      <c r="E117" s="21" t="s">
        <v>19</v>
      </c>
      <c r="F117" s="21" t="s">
        <v>51</v>
      </c>
      <c r="G117" s="21"/>
      <c r="H117" s="21" t="s">
        <v>158</v>
      </c>
      <c r="I117" s="22" t="s">
        <v>21</v>
      </c>
      <c r="J117" s="17"/>
      <c r="K117" s="17">
        <v>3</v>
      </c>
      <c r="L117" s="17">
        <v>87</v>
      </c>
      <c r="M117" s="17"/>
      <c r="N117" s="17"/>
      <c r="O117" s="17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</row>
    <row r="118" spans="1:244" ht="12" customHeight="1">
      <c r="A118" s="17">
        <f>IF(B118="户主",COUNTIF($B$5:B118,$B$5),"")</f>
      </c>
      <c r="B118" s="21" t="s">
        <v>22</v>
      </c>
      <c r="C118" s="22" t="s">
        <v>167</v>
      </c>
      <c r="D118" s="23">
        <v>32</v>
      </c>
      <c r="E118" s="21" t="s">
        <v>19</v>
      </c>
      <c r="F118" s="21" t="s">
        <v>53</v>
      </c>
      <c r="G118" s="21"/>
      <c r="H118" s="21" t="s">
        <v>158</v>
      </c>
      <c r="I118" s="22" t="s">
        <v>21</v>
      </c>
      <c r="J118" s="17"/>
      <c r="K118" s="17"/>
      <c r="L118" s="17"/>
      <c r="M118" s="17"/>
      <c r="N118" s="17"/>
      <c r="O118" s="17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</row>
    <row r="119" spans="1:244" ht="12" customHeight="1">
      <c r="A119" s="17">
        <f>IF(B119="户主",COUNTIF($B$5:B119,$B$5),"")</f>
        <v>46</v>
      </c>
      <c r="B119" s="21" t="s">
        <v>17</v>
      </c>
      <c r="C119" s="22" t="s">
        <v>168</v>
      </c>
      <c r="D119" s="23">
        <v>76</v>
      </c>
      <c r="E119" s="21" t="s">
        <v>28</v>
      </c>
      <c r="F119" s="21" t="s">
        <v>17</v>
      </c>
      <c r="G119" s="21">
        <v>3</v>
      </c>
      <c r="H119" s="21" t="s">
        <v>158</v>
      </c>
      <c r="I119" s="22" t="s">
        <v>21</v>
      </c>
      <c r="J119" s="17">
        <f>G119*245</f>
        <v>735</v>
      </c>
      <c r="K119" s="17">
        <v>2</v>
      </c>
      <c r="L119" s="17">
        <v>58</v>
      </c>
      <c r="M119" s="17">
        <f>J119+L119+L120+L121</f>
        <v>793</v>
      </c>
      <c r="N119" s="17">
        <f aca="true" t="shared" si="1" ref="N119:N124">1*15</f>
        <v>15</v>
      </c>
      <c r="O119" s="17">
        <f>M119*3+N119</f>
        <v>2394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</row>
    <row r="120" spans="1:244" ht="12" customHeight="1">
      <c r="A120" s="17">
        <f>IF(B120="户主",COUNTIF($B$5:B120,$B$5),"")</f>
      </c>
      <c r="B120" s="21" t="s">
        <v>22</v>
      </c>
      <c r="C120" s="22" t="s">
        <v>169</v>
      </c>
      <c r="D120" s="23">
        <v>47</v>
      </c>
      <c r="E120" s="21" t="s">
        <v>28</v>
      </c>
      <c r="F120" s="21" t="s">
        <v>170</v>
      </c>
      <c r="G120" s="21"/>
      <c r="H120" s="21" t="s">
        <v>158</v>
      </c>
      <c r="I120" s="22" t="s">
        <v>21</v>
      </c>
      <c r="J120" s="17"/>
      <c r="K120" s="17"/>
      <c r="L120" s="17"/>
      <c r="M120" s="17"/>
      <c r="N120" s="17"/>
      <c r="O120" s="1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</row>
    <row r="121" spans="1:244" ht="12" customHeight="1">
      <c r="A121" s="17">
        <f>IF(B121="户主",COUNTIF($B$5:B121,$B$5),"")</f>
      </c>
      <c r="B121" s="21" t="s">
        <v>22</v>
      </c>
      <c r="C121" s="22" t="s">
        <v>171</v>
      </c>
      <c r="D121" s="23">
        <v>22</v>
      </c>
      <c r="E121" s="21" t="s">
        <v>28</v>
      </c>
      <c r="F121" s="21" t="s">
        <v>164</v>
      </c>
      <c r="G121" s="21"/>
      <c r="H121" s="21" t="s">
        <v>158</v>
      </c>
      <c r="I121" s="22" t="s">
        <v>21</v>
      </c>
      <c r="J121" s="17"/>
      <c r="K121" s="17"/>
      <c r="L121" s="17"/>
      <c r="M121" s="17"/>
      <c r="N121" s="17"/>
      <c r="O121" s="17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</row>
    <row r="122" spans="1:244" ht="12" customHeight="1">
      <c r="A122" s="17">
        <f>IF(B122="户主",COUNTIF($B$5:B122,$B$5),"")</f>
        <v>47</v>
      </c>
      <c r="B122" s="21" t="s">
        <v>17</v>
      </c>
      <c r="C122" s="25" t="s">
        <v>172</v>
      </c>
      <c r="D122" s="23">
        <v>76</v>
      </c>
      <c r="E122" s="21" t="s">
        <v>28</v>
      </c>
      <c r="F122" s="21" t="s">
        <v>17</v>
      </c>
      <c r="G122" s="21">
        <v>2</v>
      </c>
      <c r="H122" s="21" t="s">
        <v>158</v>
      </c>
      <c r="I122" s="22" t="s">
        <v>29</v>
      </c>
      <c r="J122" s="17">
        <f>G122*289</f>
        <v>578</v>
      </c>
      <c r="K122" s="17">
        <v>2</v>
      </c>
      <c r="L122" s="17">
        <v>58</v>
      </c>
      <c r="M122" s="17">
        <f>J122+L122+L123</f>
        <v>694</v>
      </c>
      <c r="N122" s="17">
        <f t="shared" si="1"/>
        <v>15</v>
      </c>
      <c r="O122" s="17">
        <f>M122*3+N122</f>
        <v>2097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</row>
    <row r="123" spans="1:244" ht="12" customHeight="1">
      <c r="A123" s="17">
        <f>IF(B123="户主",COUNTIF($B$5:B123,$B$5),"")</f>
      </c>
      <c r="B123" s="21" t="s">
        <v>22</v>
      </c>
      <c r="C123" s="22" t="s">
        <v>173</v>
      </c>
      <c r="D123" s="23">
        <v>72</v>
      </c>
      <c r="E123" s="21" t="s">
        <v>19</v>
      </c>
      <c r="F123" s="21" t="s">
        <v>66</v>
      </c>
      <c r="G123" s="21"/>
      <c r="H123" s="21" t="s">
        <v>158</v>
      </c>
      <c r="I123" s="22" t="s">
        <v>29</v>
      </c>
      <c r="J123" s="17"/>
      <c r="K123" s="17">
        <v>2</v>
      </c>
      <c r="L123" s="17">
        <v>58</v>
      </c>
      <c r="M123" s="17"/>
      <c r="N123" s="17"/>
      <c r="O123" s="17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</row>
    <row r="124" spans="1:244" ht="12" customHeight="1">
      <c r="A124" s="17">
        <f>IF(B124="户主",COUNTIF($B$5:B124,$B$5),"")</f>
        <v>48</v>
      </c>
      <c r="B124" s="21" t="s">
        <v>17</v>
      </c>
      <c r="C124" s="25" t="s">
        <v>174</v>
      </c>
      <c r="D124" s="23">
        <v>40</v>
      </c>
      <c r="E124" s="21" t="s">
        <v>28</v>
      </c>
      <c r="F124" s="21" t="s">
        <v>17</v>
      </c>
      <c r="G124" s="21">
        <v>3</v>
      </c>
      <c r="H124" s="21" t="s">
        <v>158</v>
      </c>
      <c r="I124" s="22" t="s">
        <v>29</v>
      </c>
      <c r="J124" s="17">
        <f>G124*289</f>
        <v>867</v>
      </c>
      <c r="K124" s="17">
        <v>4</v>
      </c>
      <c r="L124" s="17">
        <v>145</v>
      </c>
      <c r="M124" s="17">
        <f>J124+L124+L125+L126</f>
        <v>1012</v>
      </c>
      <c r="N124" s="17">
        <f t="shared" si="1"/>
        <v>15</v>
      </c>
      <c r="O124" s="17">
        <f>M124*3+N124</f>
        <v>3051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</row>
    <row r="125" spans="1:244" ht="12" customHeight="1">
      <c r="A125" s="17">
        <f>IF(B125="户主",COUNTIF($B$5:B125,$B$5),"")</f>
      </c>
      <c r="B125" s="21" t="s">
        <v>22</v>
      </c>
      <c r="C125" s="22" t="s">
        <v>175</v>
      </c>
      <c r="D125" s="23">
        <v>38</v>
      </c>
      <c r="E125" s="21" t="s">
        <v>19</v>
      </c>
      <c r="F125" s="21" t="s">
        <v>66</v>
      </c>
      <c r="G125" s="21"/>
      <c r="H125" s="21" t="s">
        <v>158</v>
      </c>
      <c r="I125" s="22" t="s">
        <v>29</v>
      </c>
      <c r="J125" s="17"/>
      <c r="K125" s="17"/>
      <c r="L125" s="17"/>
      <c r="M125" s="17"/>
      <c r="N125" s="17"/>
      <c r="O125" s="17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</row>
    <row r="126" spans="1:244" ht="12" customHeight="1">
      <c r="A126" s="17">
        <f>IF(B126="户主",COUNTIF($B$5:B126,$B$5),"")</f>
      </c>
      <c r="B126" s="21" t="s">
        <v>22</v>
      </c>
      <c r="C126" s="22" t="s">
        <v>176</v>
      </c>
      <c r="D126" s="23">
        <v>15</v>
      </c>
      <c r="E126" s="21" t="s">
        <v>28</v>
      </c>
      <c r="F126" s="21" t="s">
        <v>119</v>
      </c>
      <c r="G126" s="21"/>
      <c r="H126" s="21" t="s">
        <v>158</v>
      </c>
      <c r="I126" s="22" t="s">
        <v>29</v>
      </c>
      <c r="J126" s="17"/>
      <c r="K126" s="17"/>
      <c r="L126" s="17"/>
      <c r="M126" s="17"/>
      <c r="N126" s="17"/>
      <c r="O126" s="17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</row>
    <row r="127" spans="1:244" ht="12" customHeight="1">
      <c r="A127" s="17">
        <f>IF(B127="户主",COUNTIF($B$5:B127,$B$5),"")</f>
        <v>49</v>
      </c>
      <c r="B127" s="21" t="s">
        <v>17</v>
      </c>
      <c r="C127" s="22" t="s">
        <v>177</v>
      </c>
      <c r="D127" s="23">
        <v>56</v>
      </c>
      <c r="E127" s="21" t="s">
        <v>28</v>
      </c>
      <c r="F127" s="21" t="s">
        <v>17</v>
      </c>
      <c r="G127" s="21">
        <v>1</v>
      </c>
      <c r="H127" s="21" t="s">
        <v>158</v>
      </c>
      <c r="I127" s="22" t="s">
        <v>29</v>
      </c>
      <c r="J127" s="17">
        <f>G127*289</f>
        <v>289</v>
      </c>
      <c r="K127" s="17"/>
      <c r="L127" s="17"/>
      <c r="M127" s="17">
        <f>J127+L127</f>
        <v>289</v>
      </c>
      <c r="N127" s="17">
        <f>1*15</f>
        <v>15</v>
      </c>
      <c r="O127" s="17">
        <f>M127*3+N127</f>
        <v>882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</row>
    <row r="128" spans="1:244" ht="12" customHeight="1">
      <c r="A128" s="17">
        <f>IF(B128="户主",COUNTIF($B$5:B128,$B$5),"")</f>
        <v>50</v>
      </c>
      <c r="B128" s="21" t="s">
        <v>17</v>
      </c>
      <c r="C128" s="22" t="s">
        <v>178</v>
      </c>
      <c r="D128" s="23">
        <v>76</v>
      </c>
      <c r="E128" s="21" t="s">
        <v>28</v>
      </c>
      <c r="F128" s="21" t="s">
        <v>17</v>
      </c>
      <c r="G128" s="21">
        <v>2</v>
      </c>
      <c r="H128" s="21" t="s">
        <v>179</v>
      </c>
      <c r="I128" s="22" t="s">
        <v>29</v>
      </c>
      <c r="J128" s="17">
        <f>G128*289</f>
        <v>578</v>
      </c>
      <c r="K128" s="17">
        <v>2</v>
      </c>
      <c r="L128" s="17">
        <v>58</v>
      </c>
      <c r="M128" s="17">
        <f>J128+L128+L129</f>
        <v>636</v>
      </c>
      <c r="N128" s="17">
        <f>1*15</f>
        <v>15</v>
      </c>
      <c r="O128" s="17">
        <f>M128*3+N128</f>
        <v>1923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</row>
    <row r="129" spans="1:244" ht="12" customHeight="1">
      <c r="A129" s="17">
        <f>IF(B129="户主",COUNTIF($B$5:B129,$B$5),"")</f>
      </c>
      <c r="B129" s="21" t="s">
        <v>22</v>
      </c>
      <c r="C129" s="22" t="s">
        <v>180</v>
      </c>
      <c r="D129" s="23">
        <v>47</v>
      </c>
      <c r="E129" s="21" t="s">
        <v>28</v>
      </c>
      <c r="F129" s="21" t="s">
        <v>34</v>
      </c>
      <c r="G129" s="21"/>
      <c r="H129" s="21" t="s">
        <v>179</v>
      </c>
      <c r="I129" s="22" t="s">
        <v>29</v>
      </c>
      <c r="J129" s="17"/>
      <c r="K129" s="17"/>
      <c r="L129" s="17"/>
      <c r="M129" s="17"/>
      <c r="N129" s="17"/>
      <c r="O129" s="17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</row>
    <row r="130" spans="1:244" ht="12" customHeight="1">
      <c r="A130" s="17">
        <f>IF(B130="户主",COUNTIF($B$5:B130,$B$5),"")</f>
        <v>51</v>
      </c>
      <c r="B130" s="21" t="s">
        <v>17</v>
      </c>
      <c r="C130" s="22" t="s">
        <v>181</v>
      </c>
      <c r="D130" s="23">
        <v>56</v>
      </c>
      <c r="E130" s="21" t="s">
        <v>28</v>
      </c>
      <c r="F130" s="21" t="s">
        <v>17</v>
      </c>
      <c r="G130" s="21">
        <v>5</v>
      </c>
      <c r="H130" s="21" t="s">
        <v>179</v>
      </c>
      <c r="I130" s="22" t="s">
        <v>29</v>
      </c>
      <c r="J130" s="17">
        <f>G130*289</f>
        <v>1445</v>
      </c>
      <c r="K130" s="17"/>
      <c r="L130" s="17"/>
      <c r="M130" s="17">
        <f>J130+L130+L131+L132+L133+L134</f>
        <v>1445</v>
      </c>
      <c r="N130" s="17">
        <f>1*15</f>
        <v>15</v>
      </c>
      <c r="O130" s="17">
        <f>M130*3+N130</f>
        <v>4350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</row>
    <row r="131" spans="1:244" ht="12" customHeight="1">
      <c r="A131" s="17">
        <f>IF(B131="户主",COUNTIF($B$5:B131,$B$5),"")</f>
      </c>
      <c r="B131" s="21" t="s">
        <v>22</v>
      </c>
      <c r="C131" s="22" t="s">
        <v>182</v>
      </c>
      <c r="D131" s="23">
        <v>49</v>
      </c>
      <c r="E131" s="21" t="s">
        <v>19</v>
      </c>
      <c r="F131" s="21" t="s">
        <v>66</v>
      </c>
      <c r="G131" s="21"/>
      <c r="H131" s="21" t="s">
        <v>179</v>
      </c>
      <c r="I131" s="22" t="s">
        <v>29</v>
      </c>
      <c r="J131" s="17"/>
      <c r="K131" s="17"/>
      <c r="L131" s="17"/>
      <c r="M131" s="17"/>
      <c r="N131" s="17"/>
      <c r="O131" s="17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</row>
    <row r="132" spans="1:244" ht="12" customHeight="1">
      <c r="A132" s="17">
        <f>IF(B132="户主",COUNTIF($B$5:B132,$B$5),"")</f>
      </c>
      <c r="B132" s="21" t="s">
        <v>22</v>
      </c>
      <c r="C132" s="22" t="s">
        <v>183</v>
      </c>
      <c r="D132" s="23">
        <v>29</v>
      </c>
      <c r="E132" s="21" t="s">
        <v>28</v>
      </c>
      <c r="F132" s="21" t="s">
        <v>119</v>
      </c>
      <c r="G132" s="21"/>
      <c r="H132" s="21" t="s">
        <v>179</v>
      </c>
      <c r="I132" s="22" t="s">
        <v>29</v>
      </c>
      <c r="J132" s="17"/>
      <c r="K132" s="17"/>
      <c r="L132" s="17"/>
      <c r="M132" s="17"/>
      <c r="N132" s="17"/>
      <c r="O132" s="17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</row>
    <row r="133" spans="1:244" ht="12" customHeight="1">
      <c r="A133" s="17">
        <f>IF(B133="户主",COUNTIF($B$5:B133,$B$5),"")</f>
      </c>
      <c r="B133" s="21" t="s">
        <v>22</v>
      </c>
      <c r="C133" s="22" t="s">
        <v>184</v>
      </c>
      <c r="D133" s="23">
        <v>27</v>
      </c>
      <c r="E133" s="21" t="s">
        <v>28</v>
      </c>
      <c r="F133" s="21" t="s">
        <v>56</v>
      </c>
      <c r="G133" s="21"/>
      <c r="H133" s="21" t="s">
        <v>179</v>
      </c>
      <c r="I133" s="22" t="s">
        <v>29</v>
      </c>
      <c r="J133" s="17"/>
      <c r="K133" s="17"/>
      <c r="L133" s="17"/>
      <c r="M133" s="17"/>
      <c r="N133" s="17"/>
      <c r="O133" s="17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</row>
    <row r="134" spans="1:244" ht="12" customHeight="1">
      <c r="A134" s="17">
        <f>IF(B134="户主",COUNTIF($B$5:B134,$B$5),"")</f>
      </c>
      <c r="B134" s="21" t="s">
        <v>22</v>
      </c>
      <c r="C134" s="22" t="s">
        <v>185</v>
      </c>
      <c r="D134" s="23">
        <v>31</v>
      </c>
      <c r="E134" s="21" t="s">
        <v>19</v>
      </c>
      <c r="F134" s="21" t="s">
        <v>53</v>
      </c>
      <c r="G134" s="21"/>
      <c r="H134" s="21" t="s">
        <v>179</v>
      </c>
      <c r="I134" s="22" t="s">
        <v>29</v>
      </c>
      <c r="J134" s="17"/>
      <c r="K134" s="17"/>
      <c r="L134" s="17"/>
      <c r="M134" s="17"/>
      <c r="N134" s="17"/>
      <c r="O134" s="17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</row>
    <row r="135" spans="1:244" ht="12" customHeight="1">
      <c r="A135" s="17">
        <f>IF(B135="户主",COUNTIF($B$5:B135,$B$5),"")</f>
        <v>52</v>
      </c>
      <c r="B135" s="21" t="s">
        <v>17</v>
      </c>
      <c r="C135" s="22" t="s">
        <v>186</v>
      </c>
      <c r="D135" s="23">
        <v>40</v>
      </c>
      <c r="E135" s="21" t="s">
        <v>28</v>
      </c>
      <c r="F135" s="21" t="s">
        <v>17</v>
      </c>
      <c r="G135" s="21">
        <v>4</v>
      </c>
      <c r="H135" s="21" t="s">
        <v>179</v>
      </c>
      <c r="I135" s="22" t="s">
        <v>21</v>
      </c>
      <c r="J135" s="17">
        <f>G135*245</f>
        <v>980</v>
      </c>
      <c r="K135" s="17"/>
      <c r="L135" s="17"/>
      <c r="M135" s="17">
        <f>J135+L135+L136+L137+L138</f>
        <v>1125</v>
      </c>
      <c r="N135" s="17">
        <f aca="true" t="shared" si="2" ref="N135:N140">1*15</f>
        <v>15</v>
      </c>
      <c r="O135" s="17">
        <f>M135*3+N135</f>
        <v>3390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</row>
    <row r="136" spans="1:244" ht="12" customHeight="1">
      <c r="A136" s="17">
        <f>IF(B136="户主",COUNTIF($B$5:B136,$B$5),"")</f>
      </c>
      <c r="B136" s="21" t="s">
        <v>22</v>
      </c>
      <c r="C136" s="38" t="s">
        <v>187</v>
      </c>
      <c r="D136" s="39">
        <v>31</v>
      </c>
      <c r="E136" s="21" t="s">
        <v>19</v>
      </c>
      <c r="F136" s="21" t="s">
        <v>66</v>
      </c>
      <c r="G136" s="21"/>
      <c r="H136" s="21" t="s">
        <v>179</v>
      </c>
      <c r="I136" s="22" t="s">
        <v>21</v>
      </c>
      <c r="J136" s="17"/>
      <c r="K136" s="17"/>
      <c r="L136" s="17"/>
      <c r="M136" s="17"/>
      <c r="N136" s="17"/>
      <c r="O136" s="17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</row>
    <row r="137" spans="1:244" ht="12" customHeight="1">
      <c r="A137" s="17">
        <f>IF(B137="户主",COUNTIF($B$5:B137,$B$5),"")</f>
      </c>
      <c r="B137" s="21" t="s">
        <v>22</v>
      </c>
      <c r="C137" s="22" t="s">
        <v>188</v>
      </c>
      <c r="D137" s="23">
        <v>73</v>
      </c>
      <c r="E137" s="21" t="s">
        <v>28</v>
      </c>
      <c r="F137" s="21" t="s">
        <v>42</v>
      </c>
      <c r="G137" s="21"/>
      <c r="H137" s="21" t="s">
        <v>179</v>
      </c>
      <c r="I137" s="22" t="s">
        <v>21</v>
      </c>
      <c r="J137" s="17"/>
      <c r="K137" s="17">
        <v>2</v>
      </c>
      <c r="L137" s="17">
        <v>58</v>
      </c>
      <c r="M137" s="17"/>
      <c r="N137" s="17"/>
      <c r="O137" s="17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</row>
    <row r="138" spans="1:244" ht="12" customHeight="1">
      <c r="A138" s="17">
        <f>IF(B138="户主",COUNTIF($B$5:B138,$B$5),"")</f>
      </c>
      <c r="B138" s="21" t="s">
        <v>22</v>
      </c>
      <c r="C138" s="25" t="s">
        <v>189</v>
      </c>
      <c r="D138" s="23">
        <v>7</v>
      </c>
      <c r="E138" s="21" t="s">
        <v>19</v>
      </c>
      <c r="F138" s="21" t="s">
        <v>40</v>
      </c>
      <c r="G138" s="21"/>
      <c r="H138" s="21" t="s">
        <v>179</v>
      </c>
      <c r="I138" s="22" t="s">
        <v>21</v>
      </c>
      <c r="J138" s="17"/>
      <c r="K138" s="17">
        <v>3</v>
      </c>
      <c r="L138" s="17">
        <v>87</v>
      </c>
      <c r="M138" s="17"/>
      <c r="N138" s="17"/>
      <c r="O138" s="17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</row>
    <row r="139" spans="1:244" ht="12" customHeight="1">
      <c r="A139" s="17">
        <f>IF(B139="户主",COUNTIF($B$5:B139,$B$5),"")</f>
        <v>53</v>
      </c>
      <c r="B139" s="21" t="s">
        <v>17</v>
      </c>
      <c r="C139" s="22" t="s">
        <v>190</v>
      </c>
      <c r="D139" s="24">
        <v>62</v>
      </c>
      <c r="E139" s="21" t="s">
        <v>28</v>
      </c>
      <c r="F139" s="21" t="s">
        <v>17</v>
      </c>
      <c r="G139" s="21">
        <v>1</v>
      </c>
      <c r="H139" s="21" t="s">
        <v>179</v>
      </c>
      <c r="I139" s="22" t="s">
        <v>29</v>
      </c>
      <c r="J139" s="17">
        <f>G139*289</f>
        <v>289</v>
      </c>
      <c r="K139" s="17"/>
      <c r="L139" s="17"/>
      <c r="M139" s="17">
        <f>J139+L139</f>
        <v>289</v>
      </c>
      <c r="N139" s="17">
        <f t="shared" si="2"/>
        <v>15</v>
      </c>
      <c r="O139" s="17">
        <f>M139*3+N139</f>
        <v>882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</row>
    <row r="140" spans="1:244" ht="12" customHeight="1">
      <c r="A140" s="17">
        <f>IF(B140="户主",COUNTIF($B$5:B140,$B$5),"")</f>
        <v>54</v>
      </c>
      <c r="B140" s="21" t="s">
        <v>17</v>
      </c>
      <c r="C140" s="22" t="s">
        <v>191</v>
      </c>
      <c r="D140" s="23">
        <v>62</v>
      </c>
      <c r="E140" s="21" t="s">
        <v>19</v>
      </c>
      <c r="F140" s="21" t="s">
        <v>17</v>
      </c>
      <c r="G140" s="21">
        <v>4</v>
      </c>
      <c r="H140" s="21" t="s">
        <v>179</v>
      </c>
      <c r="I140" s="22" t="s">
        <v>21</v>
      </c>
      <c r="J140" s="17">
        <f>G140*245</f>
        <v>980</v>
      </c>
      <c r="K140" s="17"/>
      <c r="L140" s="17"/>
      <c r="M140" s="17">
        <f>J140+L140+L141+L142+L143</f>
        <v>1067</v>
      </c>
      <c r="N140" s="17">
        <f t="shared" si="2"/>
        <v>15</v>
      </c>
      <c r="O140" s="17">
        <f>M140*3+N140</f>
        <v>3216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</row>
    <row r="141" spans="1:244" ht="12" customHeight="1">
      <c r="A141" s="17">
        <f>IF(B141="户主",COUNTIF($B$5:B141,$B$5),"")</f>
      </c>
      <c r="B141" s="21" t="s">
        <v>22</v>
      </c>
      <c r="C141" s="22" t="s">
        <v>192</v>
      </c>
      <c r="D141" s="23">
        <v>26</v>
      </c>
      <c r="E141" s="21" t="s">
        <v>19</v>
      </c>
      <c r="F141" s="21" t="s">
        <v>148</v>
      </c>
      <c r="G141" s="21"/>
      <c r="H141" s="21" t="s">
        <v>179</v>
      </c>
      <c r="I141" s="22" t="s">
        <v>21</v>
      </c>
      <c r="J141" s="17"/>
      <c r="K141" s="17"/>
      <c r="L141" s="17"/>
      <c r="M141" s="17"/>
      <c r="N141" s="17"/>
      <c r="O141" s="17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</row>
    <row r="142" spans="1:244" ht="12" customHeight="1">
      <c r="A142" s="17">
        <f>IF(B142="户主",COUNTIF($B$5:B142,$B$5),"")</f>
      </c>
      <c r="B142" s="21" t="s">
        <v>22</v>
      </c>
      <c r="C142" s="22" t="s">
        <v>193</v>
      </c>
      <c r="D142" s="23">
        <v>64</v>
      </c>
      <c r="E142" s="21" t="s">
        <v>28</v>
      </c>
      <c r="F142" s="21" t="s">
        <v>194</v>
      </c>
      <c r="G142" s="21"/>
      <c r="H142" s="21" t="s">
        <v>179</v>
      </c>
      <c r="I142" s="22" t="s">
        <v>21</v>
      </c>
      <c r="J142" s="17"/>
      <c r="K142" s="17"/>
      <c r="L142" s="17"/>
      <c r="M142" s="17"/>
      <c r="N142" s="17"/>
      <c r="O142" s="17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</row>
    <row r="143" spans="1:249" s="3" customFormat="1" ht="12" customHeight="1">
      <c r="A143" s="26">
        <f>IF(B143="户主",COUNTIF(B$5:$B143,$B$5),"")</f>
      </c>
      <c r="B143" s="27" t="s">
        <v>22</v>
      </c>
      <c r="C143" s="27" t="s">
        <v>195</v>
      </c>
      <c r="D143" s="24">
        <v>7</v>
      </c>
      <c r="E143" s="27" t="s">
        <v>28</v>
      </c>
      <c r="F143" s="27" t="s">
        <v>196</v>
      </c>
      <c r="G143" s="28"/>
      <c r="H143" s="27" t="s">
        <v>179</v>
      </c>
      <c r="I143" s="27" t="s">
        <v>21</v>
      </c>
      <c r="J143" s="28"/>
      <c r="K143" s="24">
        <v>3</v>
      </c>
      <c r="L143" s="24">
        <v>87</v>
      </c>
      <c r="M143" s="24"/>
      <c r="N143" s="17"/>
      <c r="O143" s="3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11"/>
      <c r="IL143" s="11"/>
      <c r="IM143" s="11"/>
      <c r="IN143" s="11"/>
      <c r="IO143" s="11"/>
    </row>
    <row r="144" spans="1:244" ht="12" customHeight="1">
      <c r="A144" s="17">
        <f>IF(B144="户主",COUNTIF($B$5:B144,$B$5),"")</f>
        <v>55</v>
      </c>
      <c r="B144" s="21" t="s">
        <v>17</v>
      </c>
      <c r="C144" s="22" t="s">
        <v>197</v>
      </c>
      <c r="D144" s="23">
        <v>58</v>
      </c>
      <c r="E144" s="21" t="s">
        <v>28</v>
      </c>
      <c r="F144" s="21" t="s">
        <v>17</v>
      </c>
      <c r="G144" s="21">
        <v>2</v>
      </c>
      <c r="H144" s="21" t="s">
        <v>179</v>
      </c>
      <c r="I144" s="22" t="s">
        <v>21</v>
      </c>
      <c r="J144" s="17">
        <f>G144*245</f>
        <v>490</v>
      </c>
      <c r="K144" s="17"/>
      <c r="L144" s="17"/>
      <c r="M144" s="17">
        <f>J144+L144</f>
        <v>490</v>
      </c>
      <c r="N144" s="17">
        <f>1*15</f>
        <v>15</v>
      </c>
      <c r="O144" s="17">
        <f>M144*3+N144</f>
        <v>1485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</row>
    <row r="145" spans="1:244" ht="12" customHeight="1">
      <c r="A145" s="17">
        <f>IF(B145="户主",COUNTIF($B$5:B145,$B$5),"")</f>
      </c>
      <c r="B145" s="21" t="s">
        <v>22</v>
      </c>
      <c r="C145" s="25" t="s">
        <v>198</v>
      </c>
      <c r="D145" s="24">
        <v>56</v>
      </c>
      <c r="E145" s="21" t="s">
        <v>19</v>
      </c>
      <c r="F145" s="21" t="s">
        <v>66</v>
      </c>
      <c r="G145" s="21"/>
      <c r="H145" s="21" t="s">
        <v>179</v>
      </c>
      <c r="I145" s="22" t="s">
        <v>21</v>
      </c>
      <c r="J145" s="17"/>
      <c r="K145" s="17"/>
      <c r="L145" s="17"/>
      <c r="M145" s="17"/>
      <c r="N145" s="17"/>
      <c r="O145" s="17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</row>
    <row r="146" spans="1:244" ht="12" customHeight="1">
      <c r="A146" s="17">
        <f>IF(B146="户主",COUNTIF($B$5:B146,$B$5),"")</f>
        <v>56</v>
      </c>
      <c r="B146" s="21" t="s">
        <v>17</v>
      </c>
      <c r="C146" s="22" t="s">
        <v>199</v>
      </c>
      <c r="D146" s="23">
        <v>47</v>
      </c>
      <c r="E146" s="21" t="s">
        <v>28</v>
      </c>
      <c r="F146" s="21" t="s">
        <v>17</v>
      </c>
      <c r="G146" s="21">
        <v>3</v>
      </c>
      <c r="H146" s="21" t="s">
        <v>179</v>
      </c>
      <c r="I146" s="22" t="s">
        <v>29</v>
      </c>
      <c r="J146" s="17">
        <f>G146*289</f>
        <v>867</v>
      </c>
      <c r="K146" s="17">
        <v>5</v>
      </c>
      <c r="L146" s="17">
        <v>87</v>
      </c>
      <c r="M146" s="17">
        <f>J146+L146+L147+L148</f>
        <v>1127</v>
      </c>
      <c r="N146" s="17">
        <f>1*15</f>
        <v>15</v>
      </c>
      <c r="O146" s="17">
        <f>M146*3+N146</f>
        <v>3396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</row>
    <row r="147" spans="1:244" ht="12" customHeight="1">
      <c r="A147" s="17">
        <f>IF(B147="户主",COUNTIF($B$5:B147,$B$5),"")</f>
      </c>
      <c r="B147" s="21" t="s">
        <v>22</v>
      </c>
      <c r="C147" s="22" t="s">
        <v>200</v>
      </c>
      <c r="D147" s="23">
        <v>19</v>
      </c>
      <c r="E147" s="21" t="s">
        <v>19</v>
      </c>
      <c r="F147" s="21" t="s">
        <v>40</v>
      </c>
      <c r="G147" s="21"/>
      <c r="H147" s="21" t="s">
        <v>179</v>
      </c>
      <c r="I147" s="22" t="s">
        <v>29</v>
      </c>
      <c r="J147" s="17"/>
      <c r="K147" s="17">
        <v>10</v>
      </c>
      <c r="L147" s="17">
        <v>173</v>
      </c>
      <c r="M147" s="17"/>
      <c r="N147" s="17"/>
      <c r="O147" s="17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</row>
    <row r="148" spans="1:244" ht="12" customHeight="1">
      <c r="A148" s="17">
        <f>IF(B148="户主",COUNTIF($B$5:B148,$B$5),"")</f>
      </c>
      <c r="B148" s="21" t="s">
        <v>22</v>
      </c>
      <c r="C148" s="22" t="s">
        <v>201</v>
      </c>
      <c r="D148" s="23">
        <v>49</v>
      </c>
      <c r="E148" s="21" t="s">
        <v>19</v>
      </c>
      <c r="F148" s="21" t="s">
        <v>66</v>
      </c>
      <c r="G148" s="21"/>
      <c r="H148" s="21" t="s">
        <v>179</v>
      </c>
      <c r="I148" s="22" t="s">
        <v>29</v>
      </c>
      <c r="J148" s="17"/>
      <c r="K148" s="17"/>
      <c r="L148" s="17"/>
      <c r="M148" s="17"/>
      <c r="N148" s="17"/>
      <c r="O148" s="1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</row>
    <row r="149" spans="1:244" ht="12" customHeight="1">
      <c r="A149" s="17">
        <f>IF(B149="户主",COUNTIF($B$5:B149,$B$5),"")</f>
        <v>57</v>
      </c>
      <c r="B149" s="21" t="s">
        <v>17</v>
      </c>
      <c r="C149" s="22" t="s">
        <v>202</v>
      </c>
      <c r="D149" s="23">
        <v>47</v>
      </c>
      <c r="E149" s="21" t="s">
        <v>28</v>
      </c>
      <c r="F149" s="21" t="s">
        <v>17</v>
      </c>
      <c r="G149" s="21">
        <v>4</v>
      </c>
      <c r="H149" s="21" t="s">
        <v>179</v>
      </c>
      <c r="I149" s="22" t="s">
        <v>29</v>
      </c>
      <c r="J149" s="17">
        <f>G149*289</f>
        <v>1156</v>
      </c>
      <c r="K149" s="17">
        <v>5</v>
      </c>
      <c r="L149" s="17">
        <v>87</v>
      </c>
      <c r="M149" s="17">
        <f>J149+L149+L152</f>
        <v>1416</v>
      </c>
      <c r="N149" s="17">
        <f>1*15</f>
        <v>15</v>
      </c>
      <c r="O149" s="17">
        <f>M149*3+N149</f>
        <v>4263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</row>
    <row r="150" spans="1:244" ht="12" customHeight="1">
      <c r="A150" s="17">
        <f>IF(B150="户主",COUNTIF($B$5:B150,$B$5),"")</f>
      </c>
      <c r="B150" s="21" t="s">
        <v>22</v>
      </c>
      <c r="C150" s="22" t="s">
        <v>203</v>
      </c>
      <c r="D150" s="23">
        <v>22</v>
      </c>
      <c r="E150" s="21" t="s">
        <v>19</v>
      </c>
      <c r="F150" s="21" t="s">
        <v>40</v>
      </c>
      <c r="G150" s="21"/>
      <c r="H150" s="21" t="s">
        <v>179</v>
      </c>
      <c r="I150" s="22" t="s">
        <v>29</v>
      </c>
      <c r="J150" s="17"/>
      <c r="K150" s="17"/>
      <c r="L150" s="17"/>
      <c r="M150" s="17"/>
      <c r="N150" s="17"/>
      <c r="O150" s="17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</row>
    <row r="151" spans="1:244" ht="12" customHeight="1">
      <c r="A151" s="17">
        <f>IF(B151="户主",COUNTIF($B$5:B151,$B$5),"")</f>
      </c>
      <c r="B151" s="21" t="s">
        <v>22</v>
      </c>
      <c r="C151" s="22" t="s">
        <v>204</v>
      </c>
      <c r="D151" s="23">
        <v>43</v>
      </c>
      <c r="E151" s="21" t="s">
        <v>19</v>
      </c>
      <c r="F151" s="21" t="s">
        <v>66</v>
      </c>
      <c r="G151" s="21"/>
      <c r="H151" s="21" t="s">
        <v>179</v>
      </c>
      <c r="I151" s="22" t="s">
        <v>29</v>
      </c>
      <c r="J151" s="17"/>
      <c r="K151" s="17"/>
      <c r="L151" s="17"/>
      <c r="M151" s="17"/>
      <c r="N151" s="17"/>
      <c r="O151" s="1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</row>
    <row r="152" spans="1:244" ht="12" customHeight="1">
      <c r="A152" s="17">
        <f>IF(B152="户主",COUNTIF($B$5:B152,$B$5),"")</f>
      </c>
      <c r="B152" s="21" t="s">
        <v>22</v>
      </c>
      <c r="C152" s="22" t="s">
        <v>205</v>
      </c>
      <c r="D152" s="23">
        <v>17</v>
      </c>
      <c r="E152" s="21" t="s">
        <v>28</v>
      </c>
      <c r="F152" s="21" t="s">
        <v>34</v>
      </c>
      <c r="G152" s="21"/>
      <c r="H152" s="21" t="s">
        <v>179</v>
      </c>
      <c r="I152" s="22" t="s">
        <v>29</v>
      </c>
      <c r="J152" s="17"/>
      <c r="K152" s="17">
        <v>10</v>
      </c>
      <c r="L152" s="17">
        <v>173</v>
      </c>
      <c r="M152" s="17"/>
      <c r="N152" s="17"/>
      <c r="O152" s="1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</row>
    <row r="153" spans="1:244" ht="12" customHeight="1">
      <c r="A153" s="17">
        <f>IF(B153="户主",COUNTIF($B$5:B153,$B$5),"")</f>
        <v>58</v>
      </c>
      <c r="B153" s="17" t="s">
        <v>17</v>
      </c>
      <c r="C153" s="17" t="s">
        <v>206</v>
      </c>
      <c r="D153" s="24">
        <v>67</v>
      </c>
      <c r="E153" s="19" t="s">
        <v>28</v>
      </c>
      <c r="F153" s="25" t="s">
        <v>17</v>
      </c>
      <c r="G153" s="24">
        <v>6</v>
      </c>
      <c r="H153" s="19" t="s">
        <v>99</v>
      </c>
      <c r="I153" s="19" t="s">
        <v>21</v>
      </c>
      <c r="J153" s="17">
        <f>G153*245</f>
        <v>1470</v>
      </c>
      <c r="K153" s="17"/>
      <c r="L153" s="17"/>
      <c r="M153" s="17">
        <f>J153+L153+L154+L155+L156+L157+L158</f>
        <v>1934</v>
      </c>
      <c r="N153" s="25">
        <v>15</v>
      </c>
      <c r="O153" s="17">
        <f>M153*3+N153</f>
        <v>5817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</row>
    <row r="154" spans="1:244" ht="12" customHeight="1">
      <c r="A154" s="17">
        <f>IF(B154="户主",COUNTIF($B$5:B154,$B$5),"")</f>
      </c>
      <c r="B154" s="17" t="s">
        <v>22</v>
      </c>
      <c r="C154" s="17" t="s">
        <v>207</v>
      </c>
      <c r="D154" s="24">
        <v>64</v>
      </c>
      <c r="E154" s="19" t="s">
        <v>19</v>
      </c>
      <c r="F154" s="25" t="s">
        <v>208</v>
      </c>
      <c r="G154" s="24"/>
      <c r="H154" s="19" t="s">
        <v>99</v>
      </c>
      <c r="I154" s="19" t="s">
        <v>21</v>
      </c>
      <c r="J154" s="17"/>
      <c r="K154" s="17"/>
      <c r="L154" s="17"/>
      <c r="M154" s="17"/>
      <c r="N154" s="40"/>
      <c r="O154" s="1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</row>
    <row r="155" spans="1:244" ht="12" customHeight="1">
      <c r="A155" s="17">
        <f>IF(B155="户主",COUNTIF($B$5:B155,$B$5),"")</f>
      </c>
      <c r="B155" s="17" t="s">
        <v>22</v>
      </c>
      <c r="C155" s="17" t="s">
        <v>209</v>
      </c>
      <c r="D155" s="24">
        <v>42</v>
      </c>
      <c r="E155" s="19" t="s">
        <v>28</v>
      </c>
      <c r="F155" s="25" t="s">
        <v>93</v>
      </c>
      <c r="G155" s="24"/>
      <c r="H155" s="19" t="s">
        <v>99</v>
      </c>
      <c r="I155" s="19" t="s">
        <v>21</v>
      </c>
      <c r="J155" s="17"/>
      <c r="K155" s="17">
        <v>4</v>
      </c>
      <c r="L155" s="17">
        <v>145</v>
      </c>
      <c r="M155" s="17"/>
      <c r="N155" s="40"/>
      <c r="O155" s="17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</row>
    <row r="156" spans="1:244" ht="12" customHeight="1">
      <c r="A156" s="17">
        <f>IF(B156="户主",COUNTIF($B$5:B156,$B$5),"")</f>
      </c>
      <c r="B156" s="17" t="s">
        <v>22</v>
      </c>
      <c r="C156" s="17" t="s">
        <v>210</v>
      </c>
      <c r="D156" s="24">
        <v>35</v>
      </c>
      <c r="E156" s="19" t="s">
        <v>19</v>
      </c>
      <c r="F156" s="25" t="s">
        <v>53</v>
      </c>
      <c r="G156" s="24"/>
      <c r="H156" s="19" t="s">
        <v>99</v>
      </c>
      <c r="I156" s="19" t="s">
        <v>21</v>
      </c>
      <c r="J156" s="17"/>
      <c r="K156" s="17">
        <v>4</v>
      </c>
      <c r="L156" s="17">
        <v>145</v>
      </c>
      <c r="M156" s="17"/>
      <c r="N156" s="40"/>
      <c r="O156" s="1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</row>
    <row r="157" spans="1:244" ht="12" customHeight="1">
      <c r="A157" s="17">
        <f>IF(B157="户主",COUNTIF($B$5:B157,$B$5),"")</f>
      </c>
      <c r="B157" s="17" t="s">
        <v>22</v>
      </c>
      <c r="C157" s="17" t="s">
        <v>211</v>
      </c>
      <c r="D157" s="24">
        <v>15</v>
      </c>
      <c r="E157" s="19" t="s">
        <v>19</v>
      </c>
      <c r="F157" s="25" t="s">
        <v>51</v>
      </c>
      <c r="G157" s="24"/>
      <c r="H157" s="19" t="s">
        <v>99</v>
      </c>
      <c r="I157" s="19" t="s">
        <v>21</v>
      </c>
      <c r="J157" s="17"/>
      <c r="K157" s="17">
        <v>5</v>
      </c>
      <c r="L157" s="17">
        <v>87</v>
      </c>
      <c r="M157" s="17"/>
      <c r="N157" s="40"/>
      <c r="O157" s="17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</row>
    <row r="158" spans="1:244" ht="12" customHeight="1">
      <c r="A158" s="17">
        <f>IF(B158="户主",COUNTIF($B$5:B158,$B$5),"")</f>
      </c>
      <c r="B158" s="17" t="s">
        <v>22</v>
      </c>
      <c r="C158" s="17" t="s">
        <v>212</v>
      </c>
      <c r="D158" s="24">
        <v>3</v>
      </c>
      <c r="E158" s="19" t="s">
        <v>28</v>
      </c>
      <c r="F158" s="25" t="s">
        <v>213</v>
      </c>
      <c r="G158" s="24"/>
      <c r="H158" s="19" t="s">
        <v>99</v>
      </c>
      <c r="I158" s="19" t="s">
        <v>21</v>
      </c>
      <c r="J158" s="17"/>
      <c r="K158" s="17">
        <v>3</v>
      </c>
      <c r="L158" s="17">
        <v>87</v>
      </c>
      <c r="M158" s="17"/>
      <c r="N158" s="40"/>
      <c r="O158" s="1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</row>
    <row r="159" spans="1:244" ht="12" customHeight="1">
      <c r="A159" s="17">
        <f>IF(B159="户主",COUNTIF($B$5:B159,$B$5),"")</f>
        <v>59</v>
      </c>
      <c r="B159" s="17" t="s">
        <v>17</v>
      </c>
      <c r="C159" s="17" t="s">
        <v>214</v>
      </c>
      <c r="D159" s="24">
        <v>68</v>
      </c>
      <c r="E159" s="19" t="s">
        <v>28</v>
      </c>
      <c r="F159" s="25" t="s">
        <v>17</v>
      </c>
      <c r="G159" s="24">
        <v>3</v>
      </c>
      <c r="H159" s="19" t="s">
        <v>99</v>
      </c>
      <c r="I159" s="19" t="s">
        <v>29</v>
      </c>
      <c r="J159" s="17">
        <f>G159*289</f>
        <v>867</v>
      </c>
      <c r="K159" s="17"/>
      <c r="L159" s="17"/>
      <c r="M159" s="17">
        <f>J159+L161</f>
        <v>1040</v>
      </c>
      <c r="N159" s="25">
        <v>15</v>
      </c>
      <c r="O159" s="17">
        <f>M159*3+N159</f>
        <v>3135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</row>
    <row r="160" spans="1:244" ht="12" customHeight="1">
      <c r="A160" s="17">
        <f>IF(B160="户主",COUNTIF($B$5:B160,$B$5),"")</f>
      </c>
      <c r="B160" s="17" t="s">
        <v>22</v>
      </c>
      <c r="C160" s="17" t="s">
        <v>215</v>
      </c>
      <c r="D160" s="24">
        <v>65</v>
      </c>
      <c r="E160" s="19" t="s">
        <v>19</v>
      </c>
      <c r="F160" s="25" t="s">
        <v>208</v>
      </c>
      <c r="G160" s="24"/>
      <c r="H160" s="19" t="s">
        <v>99</v>
      </c>
      <c r="I160" s="19" t="s">
        <v>29</v>
      </c>
      <c r="J160" s="17"/>
      <c r="K160" s="17"/>
      <c r="L160" s="17"/>
      <c r="M160" s="17"/>
      <c r="N160" s="40"/>
      <c r="O160" s="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</row>
    <row r="161" spans="1:244" ht="12" customHeight="1">
      <c r="A161" s="17">
        <f>IF(B161="户主",COUNTIF($B$5:B161,$B$5),"")</f>
      </c>
      <c r="B161" s="17" t="s">
        <v>22</v>
      </c>
      <c r="C161" s="17" t="s">
        <v>216</v>
      </c>
      <c r="D161" s="24">
        <v>18</v>
      </c>
      <c r="E161" s="19" t="s">
        <v>19</v>
      </c>
      <c r="F161" s="19" t="s">
        <v>51</v>
      </c>
      <c r="G161" s="24"/>
      <c r="H161" s="19" t="s">
        <v>99</v>
      </c>
      <c r="I161" s="19" t="s">
        <v>29</v>
      </c>
      <c r="J161" s="17"/>
      <c r="K161" s="17">
        <v>10</v>
      </c>
      <c r="L161" s="17">
        <v>173</v>
      </c>
      <c r="M161" s="17"/>
      <c r="N161" s="40"/>
      <c r="O161" s="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</row>
    <row r="162" spans="1:244" ht="12" customHeight="1">
      <c r="A162" s="17">
        <f>IF(B162="户主",COUNTIF($B$5:B162,$B$5),"")</f>
        <v>60</v>
      </c>
      <c r="B162" s="17" t="s">
        <v>17</v>
      </c>
      <c r="C162" s="17" t="s">
        <v>217</v>
      </c>
      <c r="D162" s="24">
        <v>41</v>
      </c>
      <c r="E162" s="19" t="s">
        <v>218</v>
      </c>
      <c r="F162" s="25" t="s">
        <v>17</v>
      </c>
      <c r="G162" s="24">
        <v>4</v>
      </c>
      <c r="H162" s="19" t="s">
        <v>128</v>
      </c>
      <c r="I162" s="19" t="s">
        <v>21</v>
      </c>
      <c r="J162" s="17">
        <f>G162*245</f>
        <v>980</v>
      </c>
      <c r="K162" s="17"/>
      <c r="L162" s="17"/>
      <c r="M162" s="17">
        <f>J162+L162+L163+L164+L165</f>
        <v>1327</v>
      </c>
      <c r="N162" s="25">
        <v>15</v>
      </c>
      <c r="O162" s="17">
        <f>M162*3+N162</f>
        <v>3996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</row>
    <row r="163" spans="1:244" ht="12" customHeight="1">
      <c r="A163" s="17">
        <f>IF(B163="户主",COUNTIF($B$5:B163,$B$5),"")</f>
      </c>
      <c r="B163" s="17" t="s">
        <v>22</v>
      </c>
      <c r="C163" s="17" t="s">
        <v>219</v>
      </c>
      <c r="D163" s="24">
        <v>19</v>
      </c>
      <c r="E163" s="19" t="s">
        <v>19</v>
      </c>
      <c r="F163" s="25" t="s">
        <v>148</v>
      </c>
      <c r="G163" s="24"/>
      <c r="H163" s="19" t="s">
        <v>128</v>
      </c>
      <c r="I163" s="19" t="s">
        <v>21</v>
      </c>
      <c r="J163" s="17"/>
      <c r="K163" s="17">
        <v>10</v>
      </c>
      <c r="L163" s="17">
        <v>173</v>
      </c>
      <c r="M163" s="17"/>
      <c r="N163" s="40"/>
      <c r="O163" s="17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</row>
    <row r="164" spans="1:244" ht="12" customHeight="1">
      <c r="A164" s="17">
        <f>IF(B164="户主",COUNTIF($B$5:B164,$B$5),"")</f>
      </c>
      <c r="B164" s="17" t="s">
        <v>22</v>
      </c>
      <c r="C164" s="17" t="s">
        <v>220</v>
      </c>
      <c r="D164" s="24">
        <v>12</v>
      </c>
      <c r="E164" s="19" t="s">
        <v>28</v>
      </c>
      <c r="F164" s="25" t="s">
        <v>119</v>
      </c>
      <c r="G164" s="24"/>
      <c r="H164" s="19" t="s">
        <v>128</v>
      </c>
      <c r="I164" s="19" t="s">
        <v>21</v>
      </c>
      <c r="J164" s="17"/>
      <c r="K164" s="17">
        <v>3</v>
      </c>
      <c r="L164" s="17">
        <v>87</v>
      </c>
      <c r="M164" s="17"/>
      <c r="N164" s="40"/>
      <c r="O164" s="17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</row>
    <row r="165" spans="1:244" ht="12" customHeight="1">
      <c r="A165" s="17">
        <f>IF(B165="户主",COUNTIF($B$5:B165,$B$5),"")</f>
      </c>
      <c r="B165" s="17" t="s">
        <v>22</v>
      </c>
      <c r="C165" s="17" t="s">
        <v>221</v>
      </c>
      <c r="D165" s="24">
        <v>4</v>
      </c>
      <c r="E165" s="19" t="s">
        <v>19</v>
      </c>
      <c r="F165" s="25" t="s">
        <v>222</v>
      </c>
      <c r="G165" s="24"/>
      <c r="H165" s="19" t="s">
        <v>128</v>
      </c>
      <c r="I165" s="19" t="s">
        <v>21</v>
      </c>
      <c r="J165" s="17"/>
      <c r="K165" s="24">
        <v>3</v>
      </c>
      <c r="L165" s="17">
        <v>87</v>
      </c>
      <c r="M165" s="17"/>
      <c r="N165" s="40"/>
      <c r="O165" s="17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</row>
    <row r="166" spans="1:244" ht="12" customHeight="1">
      <c r="A166" s="17">
        <f>IF(B166="户主",COUNTIF($B$5:B166,$B$5),"")</f>
        <v>61</v>
      </c>
      <c r="B166" s="17" t="s">
        <v>17</v>
      </c>
      <c r="C166" s="17" t="s">
        <v>223</v>
      </c>
      <c r="D166" s="24">
        <v>44</v>
      </c>
      <c r="E166" s="19" t="s">
        <v>28</v>
      </c>
      <c r="F166" s="25" t="s">
        <v>17</v>
      </c>
      <c r="G166" s="24">
        <v>4</v>
      </c>
      <c r="H166" s="19" t="s">
        <v>133</v>
      </c>
      <c r="I166" s="19" t="s">
        <v>29</v>
      </c>
      <c r="J166" s="17">
        <f>G166*289</f>
        <v>1156</v>
      </c>
      <c r="K166" s="17"/>
      <c r="L166" s="17"/>
      <c r="M166" s="17">
        <f>J166+L166+L167+L168+L169</f>
        <v>1330</v>
      </c>
      <c r="N166" s="25">
        <v>15</v>
      </c>
      <c r="O166" s="17">
        <f>M166*3+N166</f>
        <v>4005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</row>
    <row r="167" spans="1:244" ht="12" customHeight="1">
      <c r="A167" s="17">
        <f>IF(B167="户主",COUNTIF($B$5:B167,$B$5),"")</f>
      </c>
      <c r="B167" s="17" t="s">
        <v>22</v>
      </c>
      <c r="C167" s="17" t="s">
        <v>224</v>
      </c>
      <c r="D167" s="24">
        <v>8</v>
      </c>
      <c r="E167" s="19" t="s">
        <v>28</v>
      </c>
      <c r="F167" s="25" t="s">
        <v>93</v>
      </c>
      <c r="G167" s="24"/>
      <c r="H167" s="19" t="s">
        <v>133</v>
      </c>
      <c r="I167" s="19" t="s">
        <v>29</v>
      </c>
      <c r="J167" s="17"/>
      <c r="K167" s="17">
        <v>3</v>
      </c>
      <c r="L167" s="17">
        <v>87</v>
      </c>
      <c r="M167" s="17"/>
      <c r="N167" s="40"/>
      <c r="O167" s="1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</row>
    <row r="168" spans="1:244" ht="12" customHeight="1">
      <c r="A168" s="17">
        <f>IF(B168="户主",COUNTIF($B$5:B168,$B$5),"")</f>
      </c>
      <c r="B168" s="17" t="s">
        <v>22</v>
      </c>
      <c r="C168" s="17" t="s">
        <v>225</v>
      </c>
      <c r="D168" s="24">
        <v>68</v>
      </c>
      <c r="E168" s="19" t="s">
        <v>19</v>
      </c>
      <c r="F168" s="25" t="s">
        <v>47</v>
      </c>
      <c r="G168" s="24"/>
      <c r="H168" s="19" t="s">
        <v>133</v>
      </c>
      <c r="I168" s="19" t="s">
        <v>29</v>
      </c>
      <c r="J168" s="17"/>
      <c r="K168" s="17"/>
      <c r="L168" s="17"/>
      <c r="M168" s="17"/>
      <c r="N168" s="40"/>
      <c r="O168" s="17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</row>
    <row r="169" spans="1:244" ht="12" customHeight="1">
      <c r="A169" s="17">
        <f>IF(B169="户主",COUNTIF($B$5:B169,$B$5),"")</f>
      </c>
      <c r="B169" s="17" t="s">
        <v>22</v>
      </c>
      <c r="C169" s="25" t="s">
        <v>226</v>
      </c>
      <c r="D169" s="24">
        <v>39</v>
      </c>
      <c r="E169" s="25" t="s">
        <v>19</v>
      </c>
      <c r="F169" s="25" t="s">
        <v>208</v>
      </c>
      <c r="G169" s="30"/>
      <c r="H169" s="19" t="s">
        <v>133</v>
      </c>
      <c r="I169" s="19" t="s">
        <v>29</v>
      </c>
      <c r="J169" s="17"/>
      <c r="K169" s="25">
        <v>5</v>
      </c>
      <c r="L169" s="25">
        <v>87</v>
      </c>
      <c r="M169" s="25"/>
      <c r="N169" s="40"/>
      <c r="O169" s="17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</row>
    <row r="170" spans="1:249" s="3" customFormat="1" ht="12" customHeight="1">
      <c r="A170" s="17">
        <f>IF(B170="户主",COUNTIF($B$5:B170,$B$5),"")</f>
        <v>62</v>
      </c>
      <c r="B170" s="27" t="s">
        <v>17</v>
      </c>
      <c r="C170" s="27" t="s">
        <v>227</v>
      </c>
      <c r="D170" s="28">
        <v>44</v>
      </c>
      <c r="E170" s="27" t="s">
        <v>28</v>
      </c>
      <c r="F170" s="27" t="s">
        <v>17</v>
      </c>
      <c r="G170" s="28">
        <v>5</v>
      </c>
      <c r="H170" s="27" t="s">
        <v>113</v>
      </c>
      <c r="I170" s="27" t="s">
        <v>32</v>
      </c>
      <c r="J170" s="28">
        <f>G170*130</f>
        <v>650</v>
      </c>
      <c r="K170" s="24"/>
      <c r="L170" s="24"/>
      <c r="M170" s="24">
        <f>J170+L170+L171+L172+L173+L174</f>
        <v>968</v>
      </c>
      <c r="N170" s="17">
        <v>15</v>
      </c>
      <c r="O170" s="17">
        <f>M170*3+N170</f>
        <v>2919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11"/>
      <c r="IL170" s="11"/>
      <c r="IM170" s="11"/>
      <c r="IN170" s="11"/>
      <c r="IO170" s="11"/>
    </row>
    <row r="171" spans="1:249" s="3" customFormat="1" ht="12" customHeight="1">
      <c r="A171" s="26">
        <f>IF(B171="户主",COUNTIF(B$5:$B171,$B$5),"")</f>
      </c>
      <c r="B171" s="27" t="s">
        <v>22</v>
      </c>
      <c r="C171" s="27" t="s">
        <v>228</v>
      </c>
      <c r="D171" s="28">
        <v>39</v>
      </c>
      <c r="E171" s="27" t="s">
        <v>19</v>
      </c>
      <c r="F171" s="27" t="s">
        <v>66</v>
      </c>
      <c r="G171" s="27"/>
      <c r="H171" s="27" t="s">
        <v>113</v>
      </c>
      <c r="I171" s="27" t="s">
        <v>32</v>
      </c>
      <c r="J171" s="28"/>
      <c r="K171" s="24"/>
      <c r="L171" s="24"/>
      <c r="M171" s="24"/>
      <c r="N171" s="17"/>
      <c r="O171" s="36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11"/>
      <c r="IL171" s="11"/>
      <c r="IM171" s="11"/>
      <c r="IN171" s="11"/>
      <c r="IO171" s="11"/>
    </row>
    <row r="172" spans="1:249" s="3" customFormat="1" ht="12" customHeight="1">
      <c r="A172" s="26">
        <f>IF(B172="户主",COUNTIF(B$5:$B172,$B$5),"")</f>
      </c>
      <c r="B172" s="27" t="s">
        <v>22</v>
      </c>
      <c r="C172" s="27" t="s">
        <v>229</v>
      </c>
      <c r="D172" s="28">
        <v>11</v>
      </c>
      <c r="E172" s="27" t="s">
        <v>28</v>
      </c>
      <c r="F172" s="27" t="s">
        <v>93</v>
      </c>
      <c r="G172" s="27"/>
      <c r="H172" s="27" t="s">
        <v>113</v>
      </c>
      <c r="I172" s="27" t="s">
        <v>32</v>
      </c>
      <c r="J172" s="28"/>
      <c r="K172" s="24">
        <v>3</v>
      </c>
      <c r="L172" s="24">
        <v>87</v>
      </c>
      <c r="M172" s="24"/>
      <c r="N172" s="17"/>
      <c r="O172" s="36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11"/>
      <c r="IL172" s="11"/>
      <c r="IM172" s="11"/>
      <c r="IN172" s="11"/>
      <c r="IO172" s="11"/>
    </row>
    <row r="173" spans="1:249" s="3" customFormat="1" ht="12" customHeight="1">
      <c r="A173" s="26">
        <f>IF(B173="户主",COUNTIF(B$5:$B173,$B$5),"")</f>
      </c>
      <c r="B173" s="27" t="s">
        <v>22</v>
      </c>
      <c r="C173" s="27" t="s">
        <v>230</v>
      </c>
      <c r="D173" s="28">
        <v>18</v>
      </c>
      <c r="E173" s="27" t="s">
        <v>19</v>
      </c>
      <c r="F173" s="27" t="s">
        <v>95</v>
      </c>
      <c r="G173" s="27"/>
      <c r="H173" s="27" t="s">
        <v>113</v>
      </c>
      <c r="I173" s="27" t="s">
        <v>32</v>
      </c>
      <c r="J173" s="28"/>
      <c r="K173" s="24">
        <v>10</v>
      </c>
      <c r="L173" s="24">
        <v>173</v>
      </c>
      <c r="M173" s="24"/>
      <c r="N173" s="17"/>
      <c r="O173" s="36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11"/>
      <c r="IL173" s="11"/>
      <c r="IM173" s="11"/>
      <c r="IN173" s="11"/>
      <c r="IO173" s="11"/>
    </row>
    <row r="174" spans="1:251" s="3" customFormat="1" ht="12" customHeight="1">
      <c r="A174" s="26">
        <f>IF(B174="户主",COUNTIF(B$5:$B174,$B$5),"")</f>
      </c>
      <c r="B174" s="27" t="s">
        <v>22</v>
      </c>
      <c r="C174" s="27" t="s">
        <v>231</v>
      </c>
      <c r="D174" s="28">
        <v>70</v>
      </c>
      <c r="E174" s="27" t="s">
        <v>28</v>
      </c>
      <c r="F174" s="27" t="s">
        <v>232</v>
      </c>
      <c r="G174" s="27"/>
      <c r="H174" s="27" t="s">
        <v>113</v>
      </c>
      <c r="I174" s="27" t="s">
        <v>32</v>
      </c>
      <c r="J174" s="28"/>
      <c r="K174" s="35">
        <v>2</v>
      </c>
      <c r="L174" s="35">
        <v>58</v>
      </c>
      <c r="M174" s="35"/>
      <c r="N174" s="17"/>
      <c r="O174" s="36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11"/>
      <c r="IL174" s="11"/>
      <c r="IM174" s="11"/>
      <c r="IN174" s="11"/>
      <c r="IO174" s="11"/>
      <c r="IP174" s="11"/>
      <c r="IQ174" s="11"/>
    </row>
    <row r="175" spans="1:251" s="3" customFormat="1" ht="12" customHeight="1">
      <c r="A175" s="17">
        <f>IF(B175="户主",COUNTIF($B$5:B175,$B$5),"")</f>
        <v>63</v>
      </c>
      <c r="B175" s="27" t="s">
        <v>17</v>
      </c>
      <c r="C175" s="27" t="s">
        <v>233</v>
      </c>
      <c r="D175" s="28">
        <v>34</v>
      </c>
      <c r="E175" s="27" t="s">
        <v>28</v>
      </c>
      <c r="F175" s="27" t="s">
        <v>17</v>
      </c>
      <c r="G175" s="28">
        <v>4</v>
      </c>
      <c r="H175" s="27" t="s">
        <v>158</v>
      </c>
      <c r="I175" s="27" t="s">
        <v>21</v>
      </c>
      <c r="J175" s="28">
        <f>G175*245</f>
        <v>980</v>
      </c>
      <c r="K175" s="24">
        <v>5</v>
      </c>
      <c r="L175" s="24">
        <v>87</v>
      </c>
      <c r="M175" s="24">
        <f>J175+L175+L176+L177+L178</f>
        <v>1241</v>
      </c>
      <c r="N175" s="17">
        <v>15</v>
      </c>
      <c r="O175" s="17">
        <f>M175*3+N175</f>
        <v>3738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11"/>
      <c r="IL175" s="11"/>
      <c r="IM175" s="11"/>
      <c r="IN175" s="11"/>
      <c r="IO175" s="11"/>
      <c r="IP175" s="11"/>
      <c r="IQ175" s="11"/>
    </row>
    <row r="176" spans="1:250" s="3" customFormat="1" ht="12" customHeight="1">
      <c r="A176" s="26">
        <f>IF(B176="户主",COUNTIF(B$5:$B176,$B$5),"")</f>
      </c>
      <c r="B176" s="27" t="s">
        <v>22</v>
      </c>
      <c r="C176" s="27" t="s">
        <v>234</v>
      </c>
      <c r="D176" s="24">
        <v>34</v>
      </c>
      <c r="E176" s="27" t="s">
        <v>19</v>
      </c>
      <c r="F176" s="27" t="s">
        <v>91</v>
      </c>
      <c r="G176" s="27"/>
      <c r="H176" s="27" t="s">
        <v>158</v>
      </c>
      <c r="I176" s="27" t="s">
        <v>21</v>
      </c>
      <c r="J176" s="28"/>
      <c r="K176" s="24"/>
      <c r="L176" s="24"/>
      <c r="M176" s="24"/>
      <c r="N176" s="17"/>
      <c r="O176" s="36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11"/>
      <c r="IL176" s="11"/>
      <c r="IM176" s="11"/>
      <c r="IN176" s="11"/>
      <c r="IO176" s="11"/>
      <c r="IP176" s="11"/>
    </row>
    <row r="177" spans="1:249" s="3" customFormat="1" ht="12" customHeight="1">
      <c r="A177" s="26">
        <f>IF(B177="户主",COUNTIF(B$5:$B177,$B$5),"")</f>
      </c>
      <c r="B177" s="27" t="s">
        <v>22</v>
      </c>
      <c r="C177" s="27" t="s">
        <v>235</v>
      </c>
      <c r="D177" s="28">
        <v>11</v>
      </c>
      <c r="E177" s="27" t="s">
        <v>19</v>
      </c>
      <c r="F177" s="27" t="s">
        <v>95</v>
      </c>
      <c r="G177" s="27"/>
      <c r="H177" s="27" t="s">
        <v>158</v>
      </c>
      <c r="I177" s="27" t="s">
        <v>21</v>
      </c>
      <c r="J177" s="28"/>
      <c r="K177" s="24">
        <v>3</v>
      </c>
      <c r="L177" s="24">
        <v>87</v>
      </c>
      <c r="M177" s="24"/>
      <c r="N177" s="17"/>
      <c r="O177" s="36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11"/>
      <c r="IL177" s="11"/>
      <c r="IM177" s="11"/>
      <c r="IN177" s="11"/>
      <c r="IO177" s="11"/>
    </row>
    <row r="178" spans="1:249" s="3" customFormat="1" ht="12" customHeight="1">
      <c r="A178" s="26">
        <f>IF(B178="户主",COUNTIF(B$5:$B178,$B$5),"")</f>
      </c>
      <c r="B178" s="27" t="s">
        <v>22</v>
      </c>
      <c r="C178" s="27" t="s">
        <v>236</v>
      </c>
      <c r="D178" s="28">
        <v>5</v>
      </c>
      <c r="E178" s="27" t="s">
        <v>19</v>
      </c>
      <c r="F178" s="27" t="s">
        <v>95</v>
      </c>
      <c r="G178" s="27"/>
      <c r="H178" s="27" t="s">
        <v>158</v>
      </c>
      <c r="I178" s="27" t="s">
        <v>21</v>
      </c>
      <c r="J178" s="28"/>
      <c r="K178" s="24">
        <v>3</v>
      </c>
      <c r="L178" s="24">
        <v>87</v>
      </c>
      <c r="M178" s="24"/>
      <c r="N178" s="17"/>
      <c r="O178" s="36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11"/>
      <c r="IL178" s="11"/>
      <c r="IM178" s="11"/>
      <c r="IN178" s="11"/>
      <c r="IO178" s="11"/>
    </row>
    <row r="179" spans="1:249" s="3" customFormat="1" ht="12" customHeight="1">
      <c r="A179" s="17">
        <f>IF(B179="户主",COUNTIF($B$5:B179,$B$5),"")</f>
        <v>64</v>
      </c>
      <c r="B179" s="27" t="s">
        <v>17</v>
      </c>
      <c r="C179" s="27" t="s">
        <v>237</v>
      </c>
      <c r="D179" s="28">
        <v>44</v>
      </c>
      <c r="E179" s="27" t="s">
        <v>19</v>
      </c>
      <c r="F179" s="27" t="s">
        <v>17</v>
      </c>
      <c r="G179" s="27">
        <v>3</v>
      </c>
      <c r="H179" s="27" t="s">
        <v>179</v>
      </c>
      <c r="I179" s="27" t="s">
        <v>32</v>
      </c>
      <c r="J179" s="28">
        <f>G179*130</f>
        <v>390</v>
      </c>
      <c r="K179" s="35"/>
      <c r="L179" s="35"/>
      <c r="M179" s="35">
        <f>J179+L179+L180+L181</f>
        <v>390</v>
      </c>
      <c r="N179" s="17">
        <v>15</v>
      </c>
      <c r="O179" s="17">
        <f>M179*3+N179</f>
        <v>1185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11"/>
      <c r="IL179" s="11"/>
      <c r="IM179" s="11"/>
      <c r="IN179" s="11"/>
      <c r="IO179" s="11"/>
    </row>
    <row r="180" spans="1:249" s="3" customFormat="1" ht="12" customHeight="1">
      <c r="A180" s="26">
        <f>IF(B180="户主",COUNTIF(B$5:$B180,$B$5),"")</f>
      </c>
      <c r="B180" s="27" t="s">
        <v>22</v>
      </c>
      <c r="C180" s="27" t="s">
        <v>238</v>
      </c>
      <c r="D180" s="28">
        <v>18</v>
      </c>
      <c r="E180" s="27" t="s">
        <v>19</v>
      </c>
      <c r="F180" s="27" t="s">
        <v>95</v>
      </c>
      <c r="G180" s="28"/>
      <c r="H180" s="27" t="s">
        <v>179</v>
      </c>
      <c r="I180" s="27" t="s">
        <v>32</v>
      </c>
      <c r="J180" s="28"/>
      <c r="K180" s="24"/>
      <c r="L180" s="24"/>
      <c r="M180" s="24"/>
      <c r="N180" s="17"/>
      <c r="O180" s="36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11"/>
      <c r="IL180" s="11"/>
      <c r="IM180" s="11"/>
      <c r="IN180" s="11"/>
      <c r="IO180" s="11"/>
    </row>
    <row r="181" spans="1:249" s="3" customFormat="1" ht="12" customHeight="1">
      <c r="A181" s="26">
        <f>IF(B181="户主",COUNTIF(B$5:$B181,$B$5),"")</f>
      </c>
      <c r="B181" s="27" t="s">
        <v>22</v>
      </c>
      <c r="C181" s="27" t="s">
        <v>239</v>
      </c>
      <c r="D181" s="28">
        <v>15</v>
      </c>
      <c r="E181" s="27" t="s">
        <v>28</v>
      </c>
      <c r="F181" s="27" t="s">
        <v>93</v>
      </c>
      <c r="G181" s="27"/>
      <c r="H181" s="27" t="s">
        <v>179</v>
      </c>
      <c r="I181" s="27" t="s">
        <v>32</v>
      </c>
      <c r="J181" s="28"/>
      <c r="K181" s="24"/>
      <c r="L181" s="24"/>
      <c r="M181" s="24"/>
      <c r="N181" s="17"/>
      <c r="O181" s="36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11"/>
      <c r="IL181" s="11"/>
      <c r="IM181" s="11"/>
      <c r="IN181" s="11"/>
      <c r="IO181" s="11"/>
    </row>
    <row r="182" spans="1:249" s="3" customFormat="1" ht="12" customHeight="1">
      <c r="A182" s="17">
        <f>IF(B182="户主",COUNTIF($B$5:B182,$B$5),"")</f>
        <v>65</v>
      </c>
      <c r="B182" s="27" t="s">
        <v>17</v>
      </c>
      <c r="C182" s="27" t="s">
        <v>240</v>
      </c>
      <c r="D182" s="24">
        <v>36</v>
      </c>
      <c r="E182" s="27" t="s">
        <v>28</v>
      </c>
      <c r="F182" s="27" t="s">
        <v>17</v>
      </c>
      <c r="G182" s="27">
        <v>4</v>
      </c>
      <c r="H182" s="27" t="s">
        <v>113</v>
      </c>
      <c r="I182" s="27" t="s">
        <v>21</v>
      </c>
      <c r="J182" s="28">
        <f aca="true" t="shared" si="3" ref="J182:J187">G182*245</f>
        <v>980</v>
      </c>
      <c r="K182" s="24"/>
      <c r="L182" s="24"/>
      <c r="M182" s="24">
        <f>J182+L182+L183+L184+L185</f>
        <v>1067</v>
      </c>
      <c r="N182" s="17">
        <v>15</v>
      </c>
      <c r="O182" s="17">
        <f>M182*3+N182</f>
        <v>3216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11"/>
      <c r="IL182" s="11"/>
      <c r="IM182" s="11"/>
      <c r="IN182" s="11"/>
      <c r="IO182" s="11"/>
    </row>
    <row r="183" spans="1:249" s="3" customFormat="1" ht="12" customHeight="1">
      <c r="A183" s="26">
        <f>IF(B183="户主",COUNTIF(B$5:$B183,$B$5),"")</f>
      </c>
      <c r="B183" s="27" t="s">
        <v>22</v>
      </c>
      <c r="C183" s="27" t="s">
        <v>241</v>
      </c>
      <c r="D183" s="24">
        <v>61</v>
      </c>
      <c r="E183" s="27" t="s">
        <v>28</v>
      </c>
      <c r="F183" s="27" t="s">
        <v>242</v>
      </c>
      <c r="G183" s="27"/>
      <c r="H183" s="27" t="s">
        <v>113</v>
      </c>
      <c r="I183" s="27" t="s">
        <v>21</v>
      </c>
      <c r="J183" s="28"/>
      <c r="K183" s="24"/>
      <c r="L183" s="24"/>
      <c r="M183" s="24"/>
      <c r="N183" s="17"/>
      <c r="O183" s="36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11"/>
      <c r="IL183" s="11"/>
      <c r="IM183" s="11"/>
      <c r="IN183" s="11"/>
      <c r="IO183" s="11"/>
    </row>
    <row r="184" spans="1:249" s="3" customFormat="1" ht="12" customHeight="1">
      <c r="A184" s="26">
        <f>IF(B184="户主",COUNTIF(B$5:$B184,$B$5),"")</f>
      </c>
      <c r="B184" s="27" t="s">
        <v>22</v>
      </c>
      <c r="C184" s="27" t="s">
        <v>243</v>
      </c>
      <c r="D184" s="24">
        <v>29</v>
      </c>
      <c r="E184" s="27" t="s">
        <v>19</v>
      </c>
      <c r="F184" s="27" t="s">
        <v>91</v>
      </c>
      <c r="G184" s="27"/>
      <c r="H184" s="27" t="s">
        <v>113</v>
      </c>
      <c r="I184" s="27" t="s">
        <v>21</v>
      </c>
      <c r="J184" s="28"/>
      <c r="K184" s="35"/>
      <c r="L184" s="35"/>
      <c r="M184" s="35"/>
      <c r="N184" s="17"/>
      <c r="O184" s="36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11"/>
      <c r="IL184" s="11"/>
      <c r="IM184" s="11"/>
      <c r="IN184" s="11"/>
      <c r="IO184" s="11"/>
    </row>
    <row r="185" spans="1:249" s="3" customFormat="1" ht="12" customHeight="1">
      <c r="A185" s="26">
        <f>IF(B185="户主",COUNTIF(B$5:$B185,$B$5),"")</f>
      </c>
      <c r="B185" s="27" t="s">
        <v>22</v>
      </c>
      <c r="C185" s="27" t="s">
        <v>244</v>
      </c>
      <c r="D185" s="24">
        <v>10</v>
      </c>
      <c r="E185" s="27" t="s">
        <v>19</v>
      </c>
      <c r="F185" s="27" t="s">
        <v>95</v>
      </c>
      <c r="G185" s="28"/>
      <c r="H185" s="27" t="s">
        <v>113</v>
      </c>
      <c r="I185" s="27" t="s">
        <v>21</v>
      </c>
      <c r="J185" s="28"/>
      <c r="K185" s="24">
        <v>3</v>
      </c>
      <c r="L185" s="24">
        <v>87</v>
      </c>
      <c r="M185" s="24"/>
      <c r="N185" s="17"/>
      <c r="O185" s="36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11"/>
      <c r="IL185" s="11"/>
      <c r="IM185" s="11"/>
      <c r="IN185" s="11"/>
      <c r="IO185" s="11"/>
    </row>
    <row r="186" spans="1:249" s="3" customFormat="1" ht="12" customHeight="1">
      <c r="A186" s="17">
        <f>IF(B186="户主",COUNTIF($B$5:B186,$B$5),"")</f>
        <v>66</v>
      </c>
      <c r="B186" s="27" t="s">
        <v>17</v>
      </c>
      <c r="C186" s="27" t="s">
        <v>245</v>
      </c>
      <c r="D186" s="24">
        <v>33</v>
      </c>
      <c r="E186" s="27" t="s">
        <v>28</v>
      </c>
      <c r="F186" s="27" t="s">
        <v>17</v>
      </c>
      <c r="G186" s="27">
        <v>1</v>
      </c>
      <c r="H186" s="27" t="s">
        <v>113</v>
      </c>
      <c r="I186" s="27" t="s">
        <v>21</v>
      </c>
      <c r="J186" s="28">
        <f t="shared" si="3"/>
        <v>245</v>
      </c>
      <c r="K186" s="24"/>
      <c r="L186" s="24"/>
      <c r="M186" s="24">
        <f>J186+L186</f>
        <v>245</v>
      </c>
      <c r="N186" s="17">
        <v>15</v>
      </c>
      <c r="O186" s="17">
        <f>M186*3+N186</f>
        <v>750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11"/>
      <c r="IL186" s="11"/>
      <c r="IM186" s="11"/>
      <c r="IN186" s="11"/>
      <c r="IO186" s="11"/>
    </row>
    <row r="187" spans="1:249" s="3" customFormat="1" ht="12" customHeight="1">
      <c r="A187" s="17">
        <f>IF(B187="户主",COUNTIF($B$5:B187,$B$5),"")</f>
        <v>67</v>
      </c>
      <c r="B187" s="27" t="s">
        <v>17</v>
      </c>
      <c r="C187" s="27" t="s">
        <v>246</v>
      </c>
      <c r="D187" s="24">
        <v>73</v>
      </c>
      <c r="E187" s="27" t="s">
        <v>28</v>
      </c>
      <c r="F187" s="27" t="s">
        <v>17</v>
      </c>
      <c r="G187" s="27">
        <v>1</v>
      </c>
      <c r="H187" s="27" t="s">
        <v>113</v>
      </c>
      <c r="I187" s="27" t="s">
        <v>21</v>
      </c>
      <c r="J187" s="28">
        <f t="shared" si="3"/>
        <v>245</v>
      </c>
      <c r="K187" s="24">
        <v>2</v>
      </c>
      <c r="L187" s="24">
        <v>58</v>
      </c>
      <c r="M187" s="24">
        <f>J187+L187</f>
        <v>303</v>
      </c>
      <c r="N187" s="17">
        <v>15</v>
      </c>
      <c r="O187" s="17">
        <f>M187*3+N187</f>
        <v>924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11"/>
      <c r="IL187" s="11"/>
      <c r="IM187" s="11"/>
      <c r="IN187" s="11"/>
      <c r="IO187" s="11"/>
    </row>
    <row r="188" spans="1:249" s="3" customFormat="1" ht="12" customHeight="1">
      <c r="A188" s="17">
        <f>IF(B188="户主",COUNTIF($B$5:B188,$B$5),"")</f>
        <v>68</v>
      </c>
      <c r="B188" s="27" t="s">
        <v>17</v>
      </c>
      <c r="C188" s="27" t="s">
        <v>247</v>
      </c>
      <c r="D188" s="24">
        <v>51</v>
      </c>
      <c r="E188" s="27" t="s">
        <v>28</v>
      </c>
      <c r="F188" s="27" t="s">
        <v>17</v>
      </c>
      <c r="G188" s="27">
        <v>3</v>
      </c>
      <c r="H188" s="27" t="s">
        <v>133</v>
      </c>
      <c r="I188" s="27" t="s">
        <v>32</v>
      </c>
      <c r="J188" s="28">
        <f>G188*130</f>
        <v>390</v>
      </c>
      <c r="K188" s="24"/>
      <c r="L188" s="24"/>
      <c r="M188" s="24">
        <f>J188+L188+L189+L190</f>
        <v>477</v>
      </c>
      <c r="N188" s="17">
        <v>15</v>
      </c>
      <c r="O188" s="17">
        <f>M188*3+N188</f>
        <v>1446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11"/>
      <c r="IL188" s="11"/>
      <c r="IM188" s="11"/>
      <c r="IN188" s="11"/>
      <c r="IO188" s="11"/>
    </row>
    <row r="189" spans="1:249" s="3" customFormat="1" ht="12" customHeight="1">
      <c r="A189" s="26">
        <f>IF(B189="户主",COUNTIF(B$5:$B189,$B$5),"")</f>
      </c>
      <c r="B189" s="27" t="s">
        <v>22</v>
      </c>
      <c r="C189" s="27" t="s">
        <v>248</v>
      </c>
      <c r="D189" s="24">
        <v>21</v>
      </c>
      <c r="E189" s="27" t="s">
        <v>28</v>
      </c>
      <c r="F189" s="27" t="s">
        <v>93</v>
      </c>
      <c r="G189" s="27"/>
      <c r="H189" s="27" t="s">
        <v>133</v>
      </c>
      <c r="I189" s="27" t="s">
        <v>32</v>
      </c>
      <c r="J189" s="28"/>
      <c r="K189" s="35"/>
      <c r="L189" s="35"/>
      <c r="M189" s="35"/>
      <c r="N189" s="17"/>
      <c r="O189" s="36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11"/>
      <c r="IL189" s="11"/>
      <c r="IM189" s="11"/>
      <c r="IN189" s="11"/>
      <c r="IO189" s="11"/>
    </row>
    <row r="190" spans="1:249" s="3" customFormat="1" ht="12" customHeight="1">
      <c r="A190" s="26">
        <f>IF(B190="户主",COUNTIF(B$5:$B190,$B$5),"")</f>
      </c>
      <c r="B190" s="27" t="s">
        <v>22</v>
      </c>
      <c r="C190" s="27" t="s">
        <v>249</v>
      </c>
      <c r="D190" s="24">
        <v>6</v>
      </c>
      <c r="E190" s="27" t="s">
        <v>28</v>
      </c>
      <c r="F190" s="27" t="s">
        <v>93</v>
      </c>
      <c r="G190" s="28"/>
      <c r="H190" s="27" t="s">
        <v>133</v>
      </c>
      <c r="I190" s="27" t="s">
        <v>32</v>
      </c>
      <c r="J190" s="28"/>
      <c r="K190" s="24">
        <v>3</v>
      </c>
      <c r="L190" s="24">
        <v>87</v>
      </c>
      <c r="M190" s="24"/>
      <c r="N190" s="17"/>
      <c r="O190" s="36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11"/>
      <c r="IL190" s="11"/>
      <c r="IM190" s="11"/>
      <c r="IN190" s="11"/>
      <c r="IO190" s="11"/>
    </row>
    <row r="191" spans="1:249" s="3" customFormat="1" ht="12" customHeight="1">
      <c r="A191" s="17">
        <f>IF(B191="户主",COUNTIF($B$5:B191,$B$5),"")</f>
        <v>69</v>
      </c>
      <c r="B191" s="27" t="s">
        <v>17</v>
      </c>
      <c r="C191" s="27" t="s">
        <v>250</v>
      </c>
      <c r="D191" s="24">
        <v>40</v>
      </c>
      <c r="E191" s="27" t="s">
        <v>19</v>
      </c>
      <c r="F191" s="27" t="s">
        <v>17</v>
      </c>
      <c r="G191" s="27">
        <v>3</v>
      </c>
      <c r="H191" s="27" t="s">
        <v>113</v>
      </c>
      <c r="I191" s="27" t="s">
        <v>32</v>
      </c>
      <c r="J191" s="28">
        <f>G191*130</f>
        <v>390</v>
      </c>
      <c r="K191" s="24"/>
      <c r="L191" s="24"/>
      <c r="M191" s="24">
        <f>J191+L191+L192+L193</f>
        <v>477</v>
      </c>
      <c r="N191" s="17">
        <v>15</v>
      </c>
      <c r="O191" s="17">
        <f>M191*3+N191</f>
        <v>1446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11"/>
      <c r="IL191" s="11"/>
      <c r="IM191" s="11"/>
      <c r="IN191" s="11"/>
      <c r="IO191" s="11"/>
    </row>
    <row r="192" spans="1:250" s="3" customFormat="1" ht="12" customHeight="1">
      <c r="A192" s="26">
        <f>IF(B192="户主",COUNTIF(B$5:$B192,$B$5),"")</f>
      </c>
      <c r="B192" s="27" t="s">
        <v>22</v>
      </c>
      <c r="C192" s="27" t="s">
        <v>251</v>
      </c>
      <c r="D192" s="24">
        <v>8</v>
      </c>
      <c r="E192" s="27" t="s">
        <v>28</v>
      </c>
      <c r="F192" s="27" t="s">
        <v>93</v>
      </c>
      <c r="G192" s="27"/>
      <c r="H192" s="27" t="s">
        <v>113</v>
      </c>
      <c r="I192" s="27" t="s">
        <v>32</v>
      </c>
      <c r="J192" s="28"/>
      <c r="K192" s="24">
        <v>3</v>
      </c>
      <c r="L192" s="24">
        <v>87</v>
      </c>
      <c r="M192" s="24"/>
      <c r="N192" s="17"/>
      <c r="O192" s="36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11"/>
      <c r="IL192" s="11"/>
      <c r="IM192" s="11"/>
      <c r="IN192" s="11"/>
      <c r="IO192" s="11"/>
      <c r="IP192" s="11"/>
    </row>
    <row r="193" spans="1:249" s="3" customFormat="1" ht="12" customHeight="1">
      <c r="A193" s="26">
        <f>IF(B193="户主",COUNTIF(B$5:$B193,$B$5),"")</f>
      </c>
      <c r="B193" s="27" t="s">
        <v>22</v>
      </c>
      <c r="C193" s="27" t="s">
        <v>252</v>
      </c>
      <c r="D193" s="24">
        <v>22</v>
      </c>
      <c r="E193" s="27" t="s">
        <v>28</v>
      </c>
      <c r="F193" s="27" t="s">
        <v>93</v>
      </c>
      <c r="G193" s="27"/>
      <c r="H193" s="27" t="s">
        <v>113</v>
      </c>
      <c r="I193" s="27" t="s">
        <v>32</v>
      </c>
      <c r="J193" s="28"/>
      <c r="K193" s="24"/>
      <c r="L193" s="24"/>
      <c r="M193" s="24"/>
      <c r="N193" s="17"/>
      <c r="O193" s="36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11"/>
      <c r="IL193" s="11"/>
      <c r="IM193" s="11"/>
      <c r="IN193" s="11"/>
      <c r="IO193" s="11"/>
    </row>
    <row r="194" spans="1:249" s="3" customFormat="1" ht="12" customHeight="1">
      <c r="A194" s="17">
        <f>IF(B194="户主",COUNTIF($B$5:B194,$B$5),"")</f>
        <v>70</v>
      </c>
      <c r="B194" s="27" t="s">
        <v>17</v>
      </c>
      <c r="C194" s="27" t="s">
        <v>253</v>
      </c>
      <c r="D194" s="24">
        <v>22</v>
      </c>
      <c r="E194" s="27" t="s">
        <v>19</v>
      </c>
      <c r="F194" s="27" t="s">
        <v>17</v>
      </c>
      <c r="G194" s="27">
        <v>1</v>
      </c>
      <c r="H194" s="27" t="s">
        <v>133</v>
      </c>
      <c r="I194" s="27" t="s">
        <v>32</v>
      </c>
      <c r="J194" s="28">
        <f>G194*130</f>
        <v>130</v>
      </c>
      <c r="K194" s="35"/>
      <c r="L194" s="35"/>
      <c r="M194" s="35">
        <f>J194+L194</f>
        <v>130</v>
      </c>
      <c r="N194" s="17">
        <v>15</v>
      </c>
      <c r="O194" s="17">
        <f>M194*3+N194</f>
        <v>405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11"/>
      <c r="IL194" s="11"/>
      <c r="IM194" s="11"/>
      <c r="IN194" s="11"/>
      <c r="IO194" s="11"/>
    </row>
    <row r="195" spans="1:249" s="3" customFormat="1" ht="12" customHeight="1">
      <c r="A195" s="17">
        <f>IF(B195="户主",COUNTIF($B$5:B195,$B$5),"")</f>
        <v>71</v>
      </c>
      <c r="B195" s="27" t="s">
        <v>17</v>
      </c>
      <c r="C195" s="27" t="s">
        <v>254</v>
      </c>
      <c r="D195" s="24">
        <v>52</v>
      </c>
      <c r="E195" s="27" t="s">
        <v>28</v>
      </c>
      <c r="F195" s="27" t="s">
        <v>17</v>
      </c>
      <c r="G195" s="27">
        <v>2</v>
      </c>
      <c r="H195" s="27" t="s">
        <v>179</v>
      </c>
      <c r="I195" s="27" t="s">
        <v>21</v>
      </c>
      <c r="J195" s="28">
        <f>G195*245</f>
        <v>490</v>
      </c>
      <c r="K195" s="24"/>
      <c r="L195" s="24"/>
      <c r="M195" s="35">
        <f>J195+L195+L196</f>
        <v>490</v>
      </c>
      <c r="N195" s="17">
        <v>15</v>
      </c>
      <c r="O195" s="17">
        <f>M195*3+N195</f>
        <v>1485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11"/>
      <c r="IL195" s="11"/>
      <c r="IM195" s="11"/>
      <c r="IN195" s="11"/>
      <c r="IO195" s="11"/>
    </row>
    <row r="196" spans="1:249" s="3" customFormat="1" ht="12" customHeight="1">
      <c r="A196" s="26">
        <f>IF(B196="户主",COUNTIF(B$5:$B196,$B$5),"")</f>
      </c>
      <c r="B196" s="27" t="s">
        <v>22</v>
      </c>
      <c r="C196" s="27" t="s">
        <v>255</v>
      </c>
      <c r="D196" s="24">
        <v>28</v>
      </c>
      <c r="E196" s="27" t="s">
        <v>28</v>
      </c>
      <c r="F196" s="27" t="s">
        <v>93</v>
      </c>
      <c r="G196" s="27"/>
      <c r="H196" s="27" t="s">
        <v>179</v>
      </c>
      <c r="I196" s="27" t="s">
        <v>21</v>
      </c>
      <c r="J196" s="28"/>
      <c r="K196" s="24"/>
      <c r="L196" s="24"/>
      <c r="M196" s="24"/>
      <c r="N196" s="17"/>
      <c r="O196" s="36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11"/>
      <c r="IL196" s="11"/>
      <c r="IM196" s="11"/>
      <c r="IN196" s="11"/>
      <c r="IO196" s="11"/>
    </row>
    <row r="197" spans="1:249" s="3" customFormat="1" ht="12" customHeight="1">
      <c r="A197" s="17">
        <f>IF(B197="户主",COUNTIF($B$5:B197,$B$5),"")</f>
        <v>72</v>
      </c>
      <c r="B197" s="27" t="s">
        <v>17</v>
      </c>
      <c r="C197" s="27" t="s">
        <v>256</v>
      </c>
      <c r="D197" s="24">
        <v>44</v>
      </c>
      <c r="E197" s="27" t="s">
        <v>19</v>
      </c>
      <c r="F197" s="27" t="s">
        <v>17</v>
      </c>
      <c r="G197" s="27">
        <v>2</v>
      </c>
      <c r="H197" s="27" t="s">
        <v>158</v>
      </c>
      <c r="I197" s="27" t="s">
        <v>21</v>
      </c>
      <c r="J197" s="28">
        <f>G197*245</f>
        <v>490</v>
      </c>
      <c r="K197" s="24"/>
      <c r="L197" s="24"/>
      <c r="M197" s="24">
        <f>J197+L197+L198</f>
        <v>577</v>
      </c>
      <c r="N197" s="17">
        <v>15</v>
      </c>
      <c r="O197" s="17">
        <f>M197*3+N197</f>
        <v>1746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11"/>
      <c r="IL197" s="11"/>
      <c r="IM197" s="11"/>
      <c r="IN197" s="11"/>
      <c r="IO197" s="11"/>
    </row>
    <row r="198" spans="1:249" s="3" customFormat="1" ht="12" customHeight="1">
      <c r="A198" s="26">
        <f>IF(B198="户主",COUNTIF(B$5:$B198,$B$5),"")</f>
      </c>
      <c r="B198" s="27" t="s">
        <v>22</v>
      </c>
      <c r="C198" s="27" t="s">
        <v>257</v>
      </c>
      <c r="D198" s="24">
        <v>13</v>
      </c>
      <c r="E198" s="27" t="s">
        <v>19</v>
      </c>
      <c r="F198" s="27" t="s">
        <v>95</v>
      </c>
      <c r="G198" s="27"/>
      <c r="H198" s="27" t="s">
        <v>158</v>
      </c>
      <c r="I198" s="27" t="s">
        <v>21</v>
      </c>
      <c r="J198" s="28"/>
      <c r="K198" s="24">
        <v>3</v>
      </c>
      <c r="L198" s="24">
        <v>87</v>
      </c>
      <c r="M198" s="24"/>
      <c r="N198" s="17"/>
      <c r="O198" s="36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11"/>
      <c r="IL198" s="11"/>
      <c r="IM198" s="11"/>
      <c r="IN198" s="11"/>
      <c r="IO198" s="11"/>
    </row>
    <row r="199" spans="1:249" s="3" customFormat="1" ht="12" customHeight="1">
      <c r="A199" s="17">
        <f>IF(B199="户主",COUNTIF($B$5:B199,$B$5),"")</f>
        <v>73</v>
      </c>
      <c r="B199" s="27" t="s">
        <v>17</v>
      </c>
      <c r="C199" s="27" t="s">
        <v>258</v>
      </c>
      <c r="D199" s="24">
        <v>56</v>
      </c>
      <c r="E199" s="27" t="s">
        <v>28</v>
      </c>
      <c r="F199" s="27" t="s">
        <v>17</v>
      </c>
      <c r="G199" s="27">
        <v>1</v>
      </c>
      <c r="H199" s="27" t="s">
        <v>128</v>
      </c>
      <c r="I199" s="27" t="s">
        <v>21</v>
      </c>
      <c r="J199" s="28">
        <f>G199*245</f>
        <v>245</v>
      </c>
      <c r="K199" s="24"/>
      <c r="L199" s="24"/>
      <c r="M199" s="24">
        <f>J199+L199</f>
        <v>245</v>
      </c>
      <c r="N199" s="17">
        <v>15</v>
      </c>
      <c r="O199" s="17">
        <f>M199*3+N199</f>
        <v>750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11"/>
      <c r="IL199" s="11"/>
      <c r="IM199" s="11"/>
      <c r="IN199" s="11"/>
      <c r="IO199" s="11"/>
    </row>
    <row r="200" spans="1:249" s="3" customFormat="1" ht="12" customHeight="1">
      <c r="A200" s="17">
        <f>IF(B200="户主",COUNTIF($B$5:B200,$B$5),"")</f>
        <v>74</v>
      </c>
      <c r="B200" s="27" t="s">
        <v>17</v>
      </c>
      <c r="C200" s="27" t="s">
        <v>259</v>
      </c>
      <c r="D200" s="24">
        <v>55</v>
      </c>
      <c r="E200" s="27" t="s">
        <v>28</v>
      </c>
      <c r="F200" s="27" t="s">
        <v>17</v>
      </c>
      <c r="G200" s="27">
        <v>1</v>
      </c>
      <c r="H200" s="27" t="s">
        <v>113</v>
      </c>
      <c r="I200" s="27" t="s">
        <v>29</v>
      </c>
      <c r="J200" s="28">
        <f>G200*289</f>
        <v>289</v>
      </c>
      <c r="K200" s="24">
        <v>4</v>
      </c>
      <c r="L200" s="24">
        <v>145</v>
      </c>
      <c r="M200" s="24">
        <f>J200+L200</f>
        <v>434</v>
      </c>
      <c r="N200" s="17">
        <v>15</v>
      </c>
      <c r="O200" s="17">
        <f>M200*3+N200</f>
        <v>1317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11"/>
      <c r="IL200" s="11"/>
      <c r="IM200" s="11"/>
      <c r="IN200" s="11"/>
      <c r="IO200" s="11"/>
    </row>
    <row r="201" spans="1:249" s="3" customFormat="1" ht="12" customHeight="1">
      <c r="A201" s="17">
        <f>IF(B201="户主",COUNTIF($B$5:B201,$B$5),"")</f>
        <v>75</v>
      </c>
      <c r="B201" s="27" t="s">
        <v>17</v>
      </c>
      <c r="C201" s="27" t="s">
        <v>260</v>
      </c>
      <c r="D201" s="24">
        <v>43</v>
      </c>
      <c r="E201" s="27" t="s">
        <v>28</v>
      </c>
      <c r="F201" s="27" t="s">
        <v>17</v>
      </c>
      <c r="G201" s="27">
        <v>4</v>
      </c>
      <c r="H201" s="27" t="s">
        <v>99</v>
      </c>
      <c r="I201" s="27" t="s">
        <v>21</v>
      </c>
      <c r="J201" s="28">
        <f>G201*245</f>
        <v>980</v>
      </c>
      <c r="K201" s="24"/>
      <c r="L201" s="24"/>
      <c r="M201" s="24">
        <f>J201+L201+L202+L203+L204</f>
        <v>1067</v>
      </c>
      <c r="N201" s="17">
        <v>15</v>
      </c>
      <c r="O201" s="17">
        <f>M201*3+N201</f>
        <v>3216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11"/>
      <c r="IL201" s="11"/>
      <c r="IM201" s="11"/>
      <c r="IN201" s="11"/>
      <c r="IO201" s="11"/>
    </row>
    <row r="202" spans="1:249" s="3" customFormat="1" ht="12" customHeight="1">
      <c r="A202" s="26">
        <f>IF(B202="户主",COUNTIF(B$5:$B202,$B$5),"")</f>
      </c>
      <c r="B202" s="27" t="s">
        <v>22</v>
      </c>
      <c r="C202" s="27" t="s">
        <v>261</v>
      </c>
      <c r="D202" s="24">
        <v>67</v>
      </c>
      <c r="E202" s="27" t="s">
        <v>19</v>
      </c>
      <c r="F202" s="27" t="s">
        <v>97</v>
      </c>
      <c r="G202" s="27"/>
      <c r="H202" s="27" t="s">
        <v>99</v>
      </c>
      <c r="I202" s="27" t="s">
        <v>21</v>
      </c>
      <c r="J202" s="28"/>
      <c r="K202" s="24"/>
      <c r="L202" s="24"/>
      <c r="M202" s="24"/>
      <c r="N202" s="17"/>
      <c r="O202" s="36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11"/>
      <c r="IL202" s="11"/>
      <c r="IM202" s="11"/>
      <c r="IN202" s="11"/>
      <c r="IO202" s="11"/>
    </row>
    <row r="203" spans="1:249" s="3" customFormat="1" ht="12" customHeight="1">
      <c r="A203" s="26">
        <f>IF(B203="户主",COUNTIF(B$5:$B203,$B$5),"")</f>
      </c>
      <c r="B203" s="27" t="s">
        <v>22</v>
      </c>
      <c r="C203" s="27" t="s">
        <v>262</v>
      </c>
      <c r="D203" s="24">
        <v>51</v>
      </c>
      <c r="E203" s="27" t="s">
        <v>19</v>
      </c>
      <c r="F203" s="27" t="s">
        <v>91</v>
      </c>
      <c r="G203" s="27"/>
      <c r="H203" s="27" t="s">
        <v>99</v>
      </c>
      <c r="I203" s="27" t="s">
        <v>21</v>
      </c>
      <c r="J203" s="28"/>
      <c r="K203" s="35"/>
      <c r="L203" s="35"/>
      <c r="M203" s="35"/>
      <c r="N203" s="17"/>
      <c r="O203" s="36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11"/>
      <c r="IL203" s="11"/>
      <c r="IM203" s="11"/>
      <c r="IN203" s="11"/>
      <c r="IO203" s="11"/>
    </row>
    <row r="204" spans="1:251" s="3" customFormat="1" ht="12" customHeight="1">
      <c r="A204" s="26">
        <f>IF(B204="户主",COUNTIF(B$5:$B204,$B$5),"")</f>
      </c>
      <c r="B204" s="27" t="s">
        <v>22</v>
      </c>
      <c r="C204" s="27" t="s">
        <v>263</v>
      </c>
      <c r="D204" s="24">
        <v>9</v>
      </c>
      <c r="E204" s="27" t="s">
        <v>19</v>
      </c>
      <c r="F204" s="27" t="s">
        <v>95</v>
      </c>
      <c r="G204" s="28"/>
      <c r="H204" s="27" t="s">
        <v>99</v>
      </c>
      <c r="I204" s="27" t="s">
        <v>21</v>
      </c>
      <c r="J204" s="28"/>
      <c r="K204" s="24">
        <v>3</v>
      </c>
      <c r="L204" s="24">
        <v>87</v>
      </c>
      <c r="M204" s="24"/>
      <c r="N204" s="17"/>
      <c r="O204" s="36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11"/>
      <c r="IL204" s="11"/>
      <c r="IM204" s="11"/>
      <c r="IN204" s="11"/>
      <c r="IO204" s="11"/>
      <c r="IP204" s="11"/>
      <c r="IQ204" s="11"/>
    </row>
    <row r="205" spans="1:249" s="3" customFormat="1" ht="12" customHeight="1">
      <c r="A205" s="17">
        <f>IF(B205="户主",COUNTIF($B$5:B205,$B$5),"")</f>
        <v>76</v>
      </c>
      <c r="B205" s="27" t="s">
        <v>17</v>
      </c>
      <c r="C205" s="27" t="s">
        <v>264</v>
      </c>
      <c r="D205" s="28">
        <v>54</v>
      </c>
      <c r="E205" s="27" t="s">
        <v>28</v>
      </c>
      <c r="F205" s="27" t="s">
        <v>17</v>
      </c>
      <c r="G205" s="27">
        <v>4</v>
      </c>
      <c r="H205" s="27" t="s">
        <v>113</v>
      </c>
      <c r="I205" s="27" t="s">
        <v>21</v>
      </c>
      <c r="J205" s="28">
        <f>G205*245</f>
        <v>980</v>
      </c>
      <c r="K205" s="24"/>
      <c r="L205" s="24"/>
      <c r="M205" s="24">
        <f>J205+L205+L206+L207+L208</f>
        <v>1038</v>
      </c>
      <c r="N205" s="17">
        <v>15</v>
      </c>
      <c r="O205" s="17">
        <f>M205*3+N205</f>
        <v>3129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11"/>
      <c r="IL205" s="11"/>
      <c r="IM205" s="11"/>
      <c r="IN205" s="11"/>
      <c r="IO205" s="11"/>
    </row>
    <row r="206" spans="1:250" s="3" customFormat="1" ht="12" customHeight="1">
      <c r="A206" s="26">
        <f>IF(B206="户主",COUNTIF(B$5:$B206,$B$5),"")</f>
      </c>
      <c r="B206" s="27" t="s">
        <v>22</v>
      </c>
      <c r="C206" s="27" t="s">
        <v>265</v>
      </c>
      <c r="D206" s="24">
        <v>79</v>
      </c>
      <c r="E206" s="27" t="s">
        <v>19</v>
      </c>
      <c r="F206" s="27" t="s">
        <v>97</v>
      </c>
      <c r="G206" s="27"/>
      <c r="H206" s="27" t="s">
        <v>113</v>
      </c>
      <c r="I206" s="27" t="s">
        <v>21</v>
      </c>
      <c r="J206" s="28"/>
      <c r="K206" s="24">
        <v>2</v>
      </c>
      <c r="L206" s="24">
        <v>58</v>
      </c>
      <c r="M206" s="24"/>
      <c r="N206" s="17"/>
      <c r="O206" s="36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11"/>
      <c r="IL206" s="11"/>
      <c r="IM206" s="11"/>
      <c r="IN206" s="11"/>
      <c r="IO206" s="11"/>
      <c r="IP206" s="11"/>
    </row>
    <row r="207" spans="1:249" s="3" customFormat="1" ht="12" customHeight="1">
      <c r="A207" s="26">
        <f>IF(B207="户主",COUNTIF(B$5:$B207,$B$5),"")</f>
      </c>
      <c r="B207" s="27" t="s">
        <v>22</v>
      </c>
      <c r="C207" s="27" t="s">
        <v>266</v>
      </c>
      <c r="D207" s="24">
        <v>23</v>
      </c>
      <c r="E207" s="27" t="s">
        <v>19</v>
      </c>
      <c r="F207" s="27" t="s">
        <v>267</v>
      </c>
      <c r="G207" s="27"/>
      <c r="H207" s="27" t="s">
        <v>113</v>
      </c>
      <c r="I207" s="27" t="s">
        <v>21</v>
      </c>
      <c r="J207" s="28"/>
      <c r="K207" s="24"/>
      <c r="L207" s="24"/>
      <c r="M207" s="24"/>
      <c r="N207" s="17"/>
      <c r="O207" s="36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11"/>
      <c r="IL207" s="11"/>
      <c r="IM207" s="11"/>
      <c r="IN207" s="11"/>
      <c r="IO207" s="11"/>
    </row>
    <row r="208" spans="1:249" s="3" customFormat="1" ht="12" customHeight="1">
      <c r="A208" s="26">
        <f>IF(B208="户主",COUNTIF(B$5:$B208,$B$5),"")</f>
      </c>
      <c r="B208" s="27" t="s">
        <v>22</v>
      </c>
      <c r="C208" s="27" t="s">
        <v>268</v>
      </c>
      <c r="D208" s="24">
        <v>26</v>
      </c>
      <c r="E208" s="27" t="s">
        <v>19</v>
      </c>
      <c r="F208" s="27" t="s">
        <v>267</v>
      </c>
      <c r="G208" s="27"/>
      <c r="H208" s="27" t="s">
        <v>113</v>
      </c>
      <c r="I208" s="27" t="s">
        <v>21</v>
      </c>
      <c r="J208" s="28"/>
      <c r="K208" s="35"/>
      <c r="L208" s="35"/>
      <c r="M208" s="35"/>
      <c r="N208" s="17"/>
      <c r="O208" s="36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11"/>
      <c r="IL208" s="11"/>
      <c r="IM208" s="11"/>
      <c r="IN208" s="11"/>
      <c r="IO208" s="11"/>
    </row>
    <row r="209" spans="1:249" s="2" customFormat="1" ht="12" customHeight="1">
      <c r="A209" s="17">
        <f>IF(B209="户主",COUNTIF($B$5:B209,$B$5),"")</f>
        <v>77</v>
      </c>
      <c r="B209" s="21" t="s">
        <v>17</v>
      </c>
      <c r="C209" s="22" t="s">
        <v>269</v>
      </c>
      <c r="D209" s="23">
        <v>44</v>
      </c>
      <c r="E209" s="21" t="s">
        <v>28</v>
      </c>
      <c r="F209" s="21" t="s">
        <v>17</v>
      </c>
      <c r="G209" s="21">
        <v>4</v>
      </c>
      <c r="H209" s="21" t="s">
        <v>270</v>
      </c>
      <c r="I209" s="22" t="s">
        <v>29</v>
      </c>
      <c r="J209" s="17">
        <f>G209*289</f>
        <v>1156</v>
      </c>
      <c r="K209" s="17"/>
      <c r="L209" s="17"/>
      <c r="M209" s="17">
        <f>J209+L209+L210+L211+L212</f>
        <v>1243</v>
      </c>
      <c r="N209" s="17">
        <v>15</v>
      </c>
      <c r="O209" s="17">
        <f>M209*3+N209</f>
        <v>3744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11"/>
      <c r="IL209" s="11"/>
      <c r="IM209" s="11"/>
      <c r="IN209" s="11"/>
      <c r="IO209" s="11"/>
    </row>
    <row r="210" spans="1:249" s="2" customFormat="1" ht="12" customHeight="1">
      <c r="A210" s="17">
        <f>IF(B210="户主",COUNTIF($B$5:B210,$B$5),"")</f>
      </c>
      <c r="B210" s="21" t="s">
        <v>22</v>
      </c>
      <c r="C210" s="22" t="s">
        <v>271</v>
      </c>
      <c r="D210" s="23">
        <v>44</v>
      </c>
      <c r="E210" s="21" t="s">
        <v>19</v>
      </c>
      <c r="F210" s="21" t="s">
        <v>19</v>
      </c>
      <c r="G210" s="21"/>
      <c r="H210" s="21" t="s">
        <v>270</v>
      </c>
      <c r="I210" s="22" t="s">
        <v>29</v>
      </c>
      <c r="J210" s="17"/>
      <c r="K210" s="17"/>
      <c r="L210" s="17"/>
      <c r="M210" s="17"/>
      <c r="N210" s="17"/>
      <c r="O210" s="17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11"/>
      <c r="IL210" s="11"/>
      <c r="IM210" s="11"/>
      <c r="IN210" s="11"/>
      <c r="IO210" s="11"/>
    </row>
    <row r="211" spans="1:249" s="2" customFormat="1" ht="12" customHeight="1">
      <c r="A211" s="17">
        <f>IF(B211="户主",COUNTIF($B$5:B211,$B$5),"")</f>
      </c>
      <c r="B211" s="21" t="s">
        <v>22</v>
      </c>
      <c r="C211" s="22" t="s">
        <v>272</v>
      </c>
      <c r="D211" s="23">
        <v>22</v>
      </c>
      <c r="E211" s="21" t="s">
        <v>19</v>
      </c>
      <c r="F211" s="21" t="s">
        <v>51</v>
      </c>
      <c r="G211" s="21"/>
      <c r="H211" s="21" t="s">
        <v>270</v>
      </c>
      <c r="I211" s="22" t="s">
        <v>29</v>
      </c>
      <c r="J211" s="17"/>
      <c r="K211" s="17"/>
      <c r="L211" s="17"/>
      <c r="M211" s="17"/>
      <c r="N211" s="17"/>
      <c r="O211" s="1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11"/>
      <c r="IL211" s="11"/>
      <c r="IM211" s="11"/>
      <c r="IN211" s="11"/>
      <c r="IO211" s="11"/>
    </row>
    <row r="212" spans="1:15" ht="12" customHeight="1">
      <c r="A212" s="17">
        <f>IF(B212="户主",COUNTIF($B$5:B212,$B$5),"")</f>
      </c>
      <c r="B212" s="21" t="s">
        <v>22</v>
      </c>
      <c r="C212" s="22" t="s">
        <v>273</v>
      </c>
      <c r="D212" s="23">
        <v>13</v>
      </c>
      <c r="E212" s="21" t="s">
        <v>19</v>
      </c>
      <c r="F212" s="21" t="s">
        <v>51</v>
      </c>
      <c r="G212" s="21"/>
      <c r="H212" s="21" t="s">
        <v>270</v>
      </c>
      <c r="I212" s="22" t="s">
        <v>29</v>
      </c>
      <c r="J212" s="17"/>
      <c r="K212" s="17">
        <v>3</v>
      </c>
      <c r="L212" s="17">
        <v>87</v>
      </c>
      <c r="M212" s="17"/>
      <c r="N212" s="17"/>
      <c r="O212" s="17"/>
    </row>
    <row r="213" spans="1:244" ht="12" customHeight="1">
      <c r="A213" s="17">
        <f>IF(B213="户主",COUNTIF($B$5:B213,$B$5),"")</f>
        <v>78</v>
      </c>
      <c r="B213" s="21" t="s">
        <v>17</v>
      </c>
      <c r="C213" s="22" t="s">
        <v>274</v>
      </c>
      <c r="D213" s="23">
        <v>64</v>
      </c>
      <c r="E213" s="21" t="s">
        <v>28</v>
      </c>
      <c r="F213" s="21" t="s">
        <v>17</v>
      </c>
      <c r="G213" s="21">
        <v>3</v>
      </c>
      <c r="H213" s="21" t="s">
        <v>270</v>
      </c>
      <c r="I213" s="22" t="s">
        <v>29</v>
      </c>
      <c r="J213" s="17">
        <f>G213*289</f>
        <v>867</v>
      </c>
      <c r="K213" s="17"/>
      <c r="L213" s="17"/>
      <c r="M213" s="17">
        <f>J213+L213+L214+L215</f>
        <v>867</v>
      </c>
      <c r="N213" s="17">
        <f>1*15</f>
        <v>15</v>
      </c>
      <c r="O213" s="17">
        <f>M213*3+N213</f>
        <v>2616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</row>
    <row r="214" spans="1:244" ht="12" customHeight="1">
      <c r="A214" s="17">
        <f>IF(B214="户主",COUNTIF($B$5:B214,$B$5),"")</f>
      </c>
      <c r="B214" s="21" t="s">
        <v>22</v>
      </c>
      <c r="C214" s="22" t="s">
        <v>60</v>
      </c>
      <c r="D214" s="23">
        <v>53</v>
      </c>
      <c r="E214" s="21" t="s">
        <v>19</v>
      </c>
      <c r="F214" s="21" t="s">
        <v>208</v>
      </c>
      <c r="G214" s="21"/>
      <c r="H214" s="21" t="s">
        <v>270</v>
      </c>
      <c r="I214" s="22" t="s">
        <v>29</v>
      </c>
      <c r="J214" s="17"/>
      <c r="K214" s="17"/>
      <c r="L214" s="17"/>
      <c r="M214" s="17"/>
      <c r="N214" s="17"/>
      <c r="O214" s="17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</row>
    <row r="215" spans="1:244" ht="12" customHeight="1">
      <c r="A215" s="17">
        <f>IF(B215="户主",COUNTIF($B$5:B215,$B$5),"")</f>
      </c>
      <c r="B215" s="21" t="s">
        <v>22</v>
      </c>
      <c r="C215" s="22" t="s">
        <v>275</v>
      </c>
      <c r="D215" s="23">
        <v>23</v>
      </c>
      <c r="E215" s="21" t="s">
        <v>28</v>
      </c>
      <c r="F215" s="21" t="s">
        <v>276</v>
      </c>
      <c r="G215" s="21"/>
      <c r="H215" s="21" t="s">
        <v>270</v>
      </c>
      <c r="I215" s="22" t="s">
        <v>29</v>
      </c>
      <c r="J215" s="17"/>
      <c r="K215" s="17"/>
      <c r="L215" s="17"/>
      <c r="M215" s="17"/>
      <c r="N215" s="17"/>
      <c r="O215" s="1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</row>
    <row r="216" spans="1:244" ht="12" customHeight="1">
      <c r="A216" s="17">
        <f>IF(B216="户主",COUNTIF($B$5:B216,$B$5),"")</f>
        <v>79</v>
      </c>
      <c r="B216" s="21" t="s">
        <v>17</v>
      </c>
      <c r="C216" s="22" t="s">
        <v>277</v>
      </c>
      <c r="D216" s="23">
        <v>81</v>
      </c>
      <c r="E216" s="21" t="s">
        <v>28</v>
      </c>
      <c r="F216" s="21" t="s">
        <v>17</v>
      </c>
      <c r="G216" s="21">
        <v>3</v>
      </c>
      <c r="H216" s="21" t="s">
        <v>270</v>
      </c>
      <c r="I216" s="22" t="s">
        <v>29</v>
      </c>
      <c r="J216" s="17">
        <f>G216*289</f>
        <v>867</v>
      </c>
      <c r="K216" s="17">
        <v>4</v>
      </c>
      <c r="L216" s="17">
        <v>145</v>
      </c>
      <c r="M216" s="17">
        <f>J216+L216+L218</f>
        <v>1012</v>
      </c>
      <c r="N216" s="17">
        <f>1*15</f>
        <v>15</v>
      </c>
      <c r="O216" s="17">
        <f>M216*3+N216</f>
        <v>3051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</row>
    <row r="217" spans="1:251" s="5" customFormat="1" ht="12" customHeight="1">
      <c r="A217" s="17"/>
      <c r="B217" s="17" t="s">
        <v>22</v>
      </c>
      <c r="C217" s="17" t="s">
        <v>278</v>
      </c>
      <c r="D217" s="24">
        <v>53</v>
      </c>
      <c r="E217" s="17" t="s">
        <v>19</v>
      </c>
      <c r="F217" s="17" t="s">
        <v>66</v>
      </c>
      <c r="G217" s="17"/>
      <c r="H217" s="17" t="s">
        <v>270</v>
      </c>
      <c r="I217" s="17" t="s">
        <v>29</v>
      </c>
      <c r="J217" s="17"/>
      <c r="K217" s="17"/>
      <c r="L217" s="17"/>
      <c r="M217" s="17"/>
      <c r="N217" s="17"/>
      <c r="O217" s="1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11"/>
      <c r="IL217" s="11"/>
      <c r="IM217" s="11"/>
      <c r="IN217" s="11"/>
      <c r="IO217" s="11"/>
      <c r="IP217" s="11"/>
      <c r="IQ217" s="11"/>
    </row>
    <row r="218" spans="1:244" ht="12" customHeight="1">
      <c r="A218" s="17">
        <f>IF(B218="户主",COUNTIF($B$5:B218,$B$5),"")</f>
      </c>
      <c r="B218" s="21" t="s">
        <v>22</v>
      </c>
      <c r="C218" s="22" t="s">
        <v>279</v>
      </c>
      <c r="D218" s="23">
        <v>48</v>
      </c>
      <c r="E218" s="21" t="s">
        <v>28</v>
      </c>
      <c r="F218" s="21" t="s">
        <v>119</v>
      </c>
      <c r="G218" s="21"/>
      <c r="H218" s="21" t="s">
        <v>270</v>
      </c>
      <c r="I218" s="22" t="s">
        <v>29</v>
      </c>
      <c r="J218" s="17"/>
      <c r="K218" s="17"/>
      <c r="L218" s="17"/>
      <c r="M218" s="17"/>
      <c r="N218" s="17"/>
      <c r="O218" s="17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</row>
    <row r="219" spans="1:244" ht="12" customHeight="1">
      <c r="A219" s="17">
        <f>IF(B219="户主",COUNTIF($B$5:B219,$B$5),"")</f>
        <v>80</v>
      </c>
      <c r="B219" s="21" t="s">
        <v>17</v>
      </c>
      <c r="C219" s="21" t="s">
        <v>280</v>
      </c>
      <c r="D219" s="23">
        <v>49</v>
      </c>
      <c r="E219" s="21" t="s">
        <v>28</v>
      </c>
      <c r="F219" s="21" t="s">
        <v>17</v>
      </c>
      <c r="G219" s="21">
        <v>2</v>
      </c>
      <c r="H219" s="21" t="s">
        <v>270</v>
      </c>
      <c r="I219" s="22" t="s">
        <v>21</v>
      </c>
      <c r="J219" s="17">
        <f>G219*245</f>
        <v>490</v>
      </c>
      <c r="K219" s="17"/>
      <c r="L219" s="17"/>
      <c r="M219" s="17">
        <f>J219+L219+L220</f>
        <v>577</v>
      </c>
      <c r="N219" s="17">
        <f>1*15</f>
        <v>15</v>
      </c>
      <c r="O219" s="17">
        <f>M219*3+N219</f>
        <v>1746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</row>
    <row r="220" spans="1:244" ht="12" customHeight="1">
      <c r="A220" s="17">
        <f>IF(B220="户主",COUNTIF($B$5:B220,$B$5),"")</f>
      </c>
      <c r="B220" s="21" t="s">
        <v>22</v>
      </c>
      <c r="C220" s="22" t="s">
        <v>281</v>
      </c>
      <c r="D220" s="23">
        <v>7</v>
      </c>
      <c r="E220" s="21" t="s">
        <v>19</v>
      </c>
      <c r="F220" s="21" t="s">
        <v>40</v>
      </c>
      <c r="G220" s="21"/>
      <c r="H220" s="21" t="s">
        <v>270</v>
      </c>
      <c r="I220" s="22" t="s">
        <v>21</v>
      </c>
      <c r="J220" s="17"/>
      <c r="K220" s="17">
        <v>3</v>
      </c>
      <c r="L220" s="17">
        <v>87</v>
      </c>
      <c r="M220" s="17"/>
      <c r="N220" s="17"/>
      <c r="O220" s="1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</row>
    <row r="221" spans="1:244" ht="12" customHeight="1">
      <c r="A221" s="17">
        <f>IF(B221="户主",COUNTIF($B$5:B221,$B$5),"")</f>
        <v>81</v>
      </c>
      <c r="B221" s="21" t="s">
        <v>17</v>
      </c>
      <c r="C221" s="21" t="s">
        <v>282</v>
      </c>
      <c r="D221" s="23">
        <v>37</v>
      </c>
      <c r="E221" s="21" t="s">
        <v>19</v>
      </c>
      <c r="F221" s="21" t="s">
        <v>17</v>
      </c>
      <c r="G221" s="21">
        <v>4</v>
      </c>
      <c r="H221" s="21" t="s">
        <v>270</v>
      </c>
      <c r="I221" s="22" t="s">
        <v>21</v>
      </c>
      <c r="J221" s="17">
        <f>G221*245</f>
        <v>980</v>
      </c>
      <c r="K221" s="17">
        <v>5</v>
      </c>
      <c r="L221" s="17">
        <v>87</v>
      </c>
      <c r="M221" s="17">
        <f>J221+L221+L222</f>
        <v>1154</v>
      </c>
      <c r="N221" s="17">
        <f>1*15</f>
        <v>15</v>
      </c>
      <c r="O221" s="17">
        <f>M221*3+N221</f>
        <v>3477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</row>
    <row r="222" spans="1:251" s="6" customFormat="1" ht="12" customHeight="1">
      <c r="A222" s="17"/>
      <c r="B222" s="17" t="s">
        <v>22</v>
      </c>
      <c r="C222" s="17" t="s">
        <v>283</v>
      </c>
      <c r="D222" s="24">
        <v>3</v>
      </c>
      <c r="E222" s="17" t="s">
        <v>19</v>
      </c>
      <c r="F222" s="17" t="s">
        <v>40</v>
      </c>
      <c r="G222" s="17"/>
      <c r="H222" s="17" t="s">
        <v>270</v>
      </c>
      <c r="I222" s="17" t="s">
        <v>21</v>
      </c>
      <c r="J222" s="17"/>
      <c r="K222" s="17">
        <v>3</v>
      </c>
      <c r="L222" s="17">
        <v>87</v>
      </c>
      <c r="M222" s="17"/>
      <c r="N222" s="17"/>
      <c r="O222" s="17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11"/>
      <c r="IL222" s="11"/>
      <c r="IM222" s="11"/>
      <c r="IN222" s="11"/>
      <c r="IO222" s="11"/>
      <c r="IP222" s="11"/>
      <c r="IQ222" s="11"/>
    </row>
    <row r="223" spans="1:244" ht="12" customHeight="1">
      <c r="A223" s="17">
        <f>IF(B223="户主",COUNTIF($B$5:B223,$B$5),"")</f>
      </c>
      <c r="B223" s="21" t="s">
        <v>22</v>
      </c>
      <c r="C223" s="22" t="s">
        <v>284</v>
      </c>
      <c r="D223" s="23">
        <v>62</v>
      </c>
      <c r="E223" s="27" t="s">
        <v>19</v>
      </c>
      <c r="F223" s="21" t="s">
        <v>47</v>
      </c>
      <c r="G223" s="21"/>
      <c r="H223" s="21" t="s">
        <v>270</v>
      </c>
      <c r="I223" s="22" t="s">
        <v>21</v>
      </c>
      <c r="J223" s="17"/>
      <c r="K223" s="17"/>
      <c r="L223" s="17"/>
      <c r="M223" s="17"/>
      <c r="N223" s="17"/>
      <c r="O223" s="17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</row>
    <row r="224" spans="1:244" ht="12" customHeight="1">
      <c r="A224" s="17">
        <f>IF(B224="户主",COUNTIF($B$5:B224,$B$5),"")</f>
      </c>
      <c r="B224" s="21" t="s">
        <v>22</v>
      </c>
      <c r="C224" s="22" t="s">
        <v>285</v>
      </c>
      <c r="D224" s="23">
        <v>14</v>
      </c>
      <c r="E224" s="21" t="s">
        <v>28</v>
      </c>
      <c r="F224" s="21" t="s">
        <v>34</v>
      </c>
      <c r="G224" s="21"/>
      <c r="H224" s="21" t="s">
        <v>270</v>
      </c>
      <c r="I224" s="22" t="s">
        <v>21</v>
      </c>
      <c r="J224" s="17"/>
      <c r="K224" s="17"/>
      <c r="L224" s="17"/>
      <c r="M224" s="17"/>
      <c r="N224" s="17"/>
      <c r="O224" s="1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</row>
    <row r="225" spans="1:244" ht="12" customHeight="1">
      <c r="A225" s="17">
        <f>IF(B225="户主",COUNTIF($B$5:B225,$B$5),"")</f>
        <v>82</v>
      </c>
      <c r="B225" s="21" t="s">
        <v>17</v>
      </c>
      <c r="C225" s="22" t="s">
        <v>286</v>
      </c>
      <c r="D225" s="23">
        <v>53</v>
      </c>
      <c r="E225" s="21" t="s">
        <v>28</v>
      </c>
      <c r="F225" s="21" t="s">
        <v>17</v>
      </c>
      <c r="G225" s="21">
        <v>3</v>
      </c>
      <c r="H225" s="21" t="s">
        <v>270</v>
      </c>
      <c r="I225" s="22" t="s">
        <v>21</v>
      </c>
      <c r="J225" s="17">
        <f>G225*245</f>
        <v>735</v>
      </c>
      <c r="K225" s="17"/>
      <c r="L225" s="17"/>
      <c r="M225" s="17">
        <f>J225+L225+L226+L227</f>
        <v>735</v>
      </c>
      <c r="N225" s="17">
        <f>1*15</f>
        <v>15</v>
      </c>
      <c r="O225" s="17">
        <f>M225*3+N225</f>
        <v>2220</v>
      </c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</row>
    <row r="226" spans="1:244" ht="12" customHeight="1">
      <c r="A226" s="17">
        <f>IF(B226="户主",COUNTIF($B$5:B226,$B$5),"")</f>
      </c>
      <c r="B226" s="21" t="s">
        <v>22</v>
      </c>
      <c r="C226" s="22" t="s">
        <v>287</v>
      </c>
      <c r="D226" s="23">
        <v>51</v>
      </c>
      <c r="E226" s="21" t="s">
        <v>19</v>
      </c>
      <c r="F226" s="21" t="s">
        <v>208</v>
      </c>
      <c r="G226" s="21"/>
      <c r="H226" s="21" t="s">
        <v>270</v>
      </c>
      <c r="I226" s="22" t="s">
        <v>21</v>
      </c>
      <c r="J226" s="17"/>
      <c r="K226" s="17"/>
      <c r="L226" s="17"/>
      <c r="M226" s="17"/>
      <c r="N226" s="17"/>
      <c r="O226" s="1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</row>
    <row r="227" spans="1:244" ht="12" customHeight="1">
      <c r="A227" s="17">
        <f>IF(B227="户主",COUNTIF($B$5:B227,$B$5),"")</f>
      </c>
      <c r="B227" s="21" t="s">
        <v>22</v>
      </c>
      <c r="C227" s="22" t="s">
        <v>288</v>
      </c>
      <c r="D227" s="23">
        <v>27</v>
      </c>
      <c r="E227" s="21" t="s">
        <v>19</v>
      </c>
      <c r="F227" s="21" t="s">
        <v>40</v>
      </c>
      <c r="G227" s="21"/>
      <c r="H227" s="21" t="s">
        <v>270</v>
      </c>
      <c r="I227" s="22" t="s">
        <v>21</v>
      </c>
      <c r="J227" s="17"/>
      <c r="K227" s="17"/>
      <c r="L227" s="17"/>
      <c r="M227" s="17"/>
      <c r="N227" s="17"/>
      <c r="O227" s="1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</row>
    <row r="228" spans="1:244" ht="12" customHeight="1">
      <c r="A228" s="17">
        <f>IF(B228="户主",COUNTIF($B$5:B228,$B$5),"")</f>
        <v>83</v>
      </c>
      <c r="B228" s="21" t="s">
        <v>17</v>
      </c>
      <c r="C228" s="22" t="s">
        <v>289</v>
      </c>
      <c r="D228" s="23">
        <v>65</v>
      </c>
      <c r="E228" s="21" t="s">
        <v>28</v>
      </c>
      <c r="F228" s="21" t="s">
        <v>17</v>
      </c>
      <c r="G228" s="21">
        <v>3</v>
      </c>
      <c r="H228" s="21" t="s">
        <v>270</v>
      </c>
      <c r="I228" s="22" t="s">
        <v>21</v>
      </c>
      <c r="J228" s="17">
        <f>G228*245</f>
        <v>735</v>
      </c>
      <c r="K228" s="17"/>
      <c r="L228" s="17"/>
      <c r="M228" s="17">
        <f>J228+L228+L229+L230</f>
        <v>735</v>
      </c>
      <c r="N228" s="17">
        <f>1*15</f>
        <v>15</v>
      </c>
      <c r="O228" s="17">
        <f>M228*3+N228</f>
        <v>2220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</row>
    <row r="229" spans="1:244" ht="12" customHeight="1">
      <c r="A229" s="17">
        <f>IF(B229="户主",COUNTIF($B$5:B229,$B$5),"")</f>
      </c>
      <c r="B229" s="21" t="s">
        <v>22</v>
      </c>
      <c r="C229" s="22" t="s">
        <v>290</v>
      </c>
      <c r="D229" s="23">
        <v>57</v>
      </c>
      <c r="E229" s="21" t="s">
        <v>19</v>
      </c>
      <c r="F229" s="21" t="s">
        <v>208</v>
      </c>
      <c r="G229" s="21"/>
      <c r="H229" s="21" t="s">
        <v>270</v>
      </c>
      <c r="I229" s="22" t="s">
        <v>21</v>
      </c>
      <c r="J229" s="17"/>
      <c r="K229" s="17"/>
      <c r="L229" s="17"/>
      <c r="M229" s="17"/>
      <c r="N229" s="17"/>
      <c r="O229" s="17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</row>
    <row r="230" spans="1:244" ht="12" customHeight="1">
      <c r="A230" s="17">
        <f>IF(B230="户主",COUNTIF($B$5:B230,$B$5),"")</f>
      </c>
      <c r="B230" s="21" t="s">
        <v>22</v>
      </c>
      <c r="C230" s="22" t="s">
        <v>291</v>
      </c>
      <c r="D230" s="23">
        <v>31</v>
      </c>
      <c r="E230" s="21" t="s">
        <v>28</v>
      </c>
      <c r="F230" s="21" t="s">
        <v>34</v>
      </c>
      <c r="G230" s="21"/>
      <c r="H230" s="21" t="s">
        <v>270</v>
      </c>
      <c r="I230" s="22" t="s">
        <v>21</v>
      </c>
      <c r="J230" s="17"/>
      <c r="K230" s="17"/>
      <c r="L230" s="17"/>
      <c r="M230" s="17"/>
      <c r="N230" s="17"/>
      <c r="O230" s="1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</row>
    <row r="231" spans="1:244" ht="12" customHeight="1">
      <c r="A231" s="17">
        <f>IF(B231="户主",COUNTIF($B$5:B231,$B$5),"")</f>
        <v>84</v>
      </c>
      <c r="B231" s="21" t="s">
        <v>17</v>
      </c>
      <c r="C231" s="22" t="s">
        <v>292</v>
      </c>
      <c r="D231" s="23">
        <v>63</v>
      </c>
      <c r="E231" s="21" t="s">
        <v>28</v>
      </c>
      <c r="F231" s="21" t="s">
        <v>17</v>
      </c>
      <c r="G231" s="21">
        <v>3</v>
      </c>
      <c r="H231" s="21" t="s">
        <v>270</v>
      </c>
      <c r="I231" s="22" t="s">
        <v>21</v>
      </c>
      <c r="J231" s="17">
        <f>G231*245</f>
        <v>735</v>
      </c>
      <c r="K231" s="17"/>
      <c r="L231" s="17"/>
      <c r="M231" s="17">
        <f>J231+L231+L232+L233</f>
        <v>735</v>
      </c>
      <c r="N231" s="17">
        <f>1*15</f>
        <v>15</v>
      </c>
      <c r="O231" s="17">
        <f>M231*3+N231</f>
        <v>2220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</row>
    <row r="232" spans="1:244" ht="12" customHeight="1">
      <c r="A232" s="17">
        <f>IF(B232="户主",COUNTIF($B$5:B232,$B$5),"")</f>
      </c>
      <c r="B232" s="21" t="s">
        <v>22</v>
      </c>
      <c r="C232" s="22" t="s">
        <v>293</v>
      </c>
      <c r="D232" s="23">
        <v>54</v>
      </c>
      <c r="E232" s="21" t="s">
        <v>19</v>
      </c>
      <c r="F232" s="21" t="s">
        <v>208</v>
      </c>
      <c r="G232" s="21"/>
      <c r="H232" s="21" t="s">
        <v>270</v>
      </c>
      <c r="I232" s="22" t="s">
        <v>21</v>
      </c>
      <c r="J232" s="17"/>
      <c r="K232" s="17"/>
      <c r="L232" s="17"/>
      <c r="M232" s="17"/>
      <c r="N232" s="17"/>
      <c r="O232" s="17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</row>
    <row r="233" spans="1:244" ht="12" customHeight="1">
      <c r="A233" s="17">
        <f>IF(B233="户主",COUNTIF($B$5:B233,$B$5),"")</f>
      </c>
      <c r="B233" s="21" t="s">
        <v>22</v>
      </c>
      <c r="C233" s="22" t="s">
        <v>294</v>
      </c>
      <c r="D233" s="23">
        <v>31</v>
      </c>
      <c r="E233" s="21" t="s">
        <v>28</v>
      </c>
      <c r="F233" s="21" t="s">
        <v>34</v>
      </c>
      <c r="G233" s="21"/>
      <c r="H233" s="21" t="s">
        <v>270</v>
      </c>
      <c r="I233" s="22" t="s">
        <v>21</v>
      </c>
      <c r="J233" s="17"/>
      <c r="K233" s="17"/>
      <c r="L233" s="17"/>
      <c r="M233" s="17"/>
      <c r="N233" s="17"/>
      <c r="O233" s="17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</row>
    <row r="234" spans="1:244" ht="12" customHeight="1">
      <c r="A234" s="17">
        <f>IF(B234="户主",COUNTIF($B$5:B234,$B$5),"")</f>
        <v>85</v>
      </c>
      <c r="B234" s="21" t="s">
        <v>17</v>
      </c>
      <c r="C234" s="22" t="s">
        <v>295</v>
      </c>
      <c r="D234" s="23">
        <v>57</v>
      </c>
      <c r="E234" s="21" t="s">
        <v>28</v>
      </c>
      <c r="F234" s="21" t="s">
        <v>17</v>
      </c>
      <c r="G234" s="41">
        <v>6</v>
      </c>
      <c r="H234" s="21" t="s">
        <v>296</v>
      </c>
      <c r="I234" s="22" t="s">
        <v>21</v>
      </c>
      <c r="J234" s="17">
        <f>G234*245</f>
        <v>1470</v>
      </c>
      <c r="K234" s="17">
        <v>4</v>
      </c>
      <c r="L234" s="17">
        <v>145</v>
      </c>
      <c r="M234" s="17">
        <f>J234+L234+L235+L236+L237+L238+L239</f>
        <v>1789</v>
      </c>
      <c r="N234" s="17">
        <f>1*15</f>
        <v>15</v>
      </c>
      <c r="O234" s="17">
        <f>M234*3+N234</f>
        <v>5382</v>
      </c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</row>
    <row r="235" spans="1:244" ht="12" customHeight="1">
      <c r="A235" s="17">
        <f>IF(B235="户主",COUNTIF($B$5:B235,$B$5),"")</f>
      </c>
      <c r="B235" s="21" t="s">
        <v>22</v>
      </c>
      <c r="C235" s="22" t="s">
        <v>297</v>
      </c>
      <c r="D235" s="23">
        <v>54</v>
      </c>
      <c r="E235" s="21" t="s">
        <v>19</v>
      </c>
      <c r="F235" s="21" t="s">
        <v>66</v>
      </c>
      <c r="G235" s="21"/>
      <c r="H235" s="21" t="s">
        <v>296</v>
      </c>
      <c r="I235" s="22" t="s">
        <v>21</v>
      </c>
      <c r="J235" s="17"/>
      <c r="K235" s="17"/>
      <c r="L235" s="17"/>
      <c r="M235" s="17"/>
      <c r="N235" s="17"/>
      <c r="O235" s="17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</row>
    <row r="236" spans="1:244" ht="12" customHeight="1">
      <c r="A236" s="17">
        <f>IF(B236="户主",COUNTIF($B$5:B236,$B$5),"")</f>
      </c>
      <c r="B236" s="21" t="s">
        <v>22</v>
      </c>
      <c r="C236" s="22" t="s">
        <v>298</v>
      </c>
      <c r="D236" s="23">
        <v>34</v>
      </c>
      <c r="E236" s="21" t="s">
        <v>28</v>
      </c>
      <c r="F236" s="21" t="s">
        <v>34</v>
      </c>
      <c r="G236" s="21"/>
      <c r="H236" s="21" t="s">
        <v>296</v>
      </c>
      <c r="I236" s="22" t="s">
        <v>21</v>
      </c>
      <c r="J236" s="17"/>
      <c r="K236" s="17"/>
      <c r="L236" s="17"/>
      <c r="M236" s="17"/>
      <c r="N236" s="17"/>
      <c r="O236" s="1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</row>
    <row r="237" spans="1:244" ht="12" customHeight="1">
      <c r="A237" s="17">
        <f>IF(B237="户主",COUNTIF($B$5:B237,$B$5),"")</f>
      </c>
      <c r="B237" s="21" t="s">
        <v>22</v>
      </c>
      <c r="C237" s="22" t="s">
        <v>299</v>
      </c>
      <c r="D237" s="23">
        <v>9</v>
      </c>
      <c r="E237" s="21" t="s">
        <v>19</v>
      </c>
      <c r="F237" s="21" t="s">
        <v>51</v>
      </c>
      <c r="G237" s="21"/>
      <c r="H237" s="21" t="s">
        <v>296</v>
      </c>
      <c r="I237" s="22" t="s">
        <v>21</v>
      </c>
      <c r="J237" s="17"/>
      <c r="K237" s="17">
        <v>3</v>
      </c>
      <c r="L237" s="17">
        <v>87</v>
      </c>
      <c r="M237" s="17"/>
      <c r="N237" s="17"/>
      <c r="O237" s="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</row>
    <row r="238" spans="1:244" ht="12" customHeight="1">
      <c r="A238" s="17">
        <f>IF(B238="户主",COUNTIF($B$5:B238,$B$5),"")</f>
      </c>
      <c r="B238" s="21" t="s">
        <v>22</v>
      </c>
      <c r="C238" s="22" t="s">
        <v>300</v>
      </c>
      <c r="D238" s="23">
        <v>7</v>
      </c>
      <c r="E238" s="21" t="s">
        <v>28</v>
      </c>
      <c r="F238" s="21" t="s">
        <v>164</v>
      </c>
      <c r="G238" s="21"/>
      <c r="H238" s="21" t="s">
        <v>296</v>
      </c>
      <c r="I238" s="22" t="s">
        <v>21</v>
      </c>
      <c r="J238" s="17"/>
      <c r="K238" s="17">
        <v>3</v>
      </c>
      <c r="L238" s="17">
        <v>87</v>
      </c>
      <c r="M238" s="17"/>
      <c r="N238" s="17"/>
      <c r="O238" s="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</row>
    <row r="239" spans="1:244" ht="12" customHeight="1">
      <c r="A239" s="17">
        <f>IF(B239="户主",COUNTIF($B$5:B239,$B$5),"")</f>
      </c>
      <c r="B239" s="21" t="s">
        <v>22</v>
      </c>
      <c r="C239" s="22" t="s">
        <v>301</v>
      </c>
      <c r="D239" s="24">
        <v>29</v>
      </c>
      <c r="E239" s="21" t="s">
        <v>19</v>
      </c>
      <c r="F239" s="21" t="s">
        <v>53</v>
      </c>
      <c r="G239" s="21"/>
      <c r="H239" s="21" t="s">
        <v>296</v>
      </c>
      <c r="I239" s="22" t="s">
        <v>21</v>
      </c>
      <c r="J239" s="17"/>
      <c r="K239" s="17"/>
      <c r="L239" s="17"/>
      <c r="M239" s="17"/>
      <c r="N239" s="17"/>
      <c r="O239" s="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</row>
    <row r="240" spans="1:244" ht="12" customHeight="1">
      <c r="A240" s="17">
        <f>IF(B240="户主",COUNTIF($B$5:B240,$B$5),"")</f>
        <v>86</v>
      </c>
      <c r="B240" s="21" t="s">
        <v>17</v>
      </c>
      <c r="C240" s="22" t="s">
        <v>302</v>
      </c>
      <c r="D240" s="23">
        <v>67</v>
      </c>
      <c r="E240" s="21" t="s">
        <v>28</v>
      </c>
      <c r="F240" s="21" t="s">
        <v>17</v>
      </c>
      <c r="G240" s="21">
        <v>2</v>
      </c>
      <c r="H240" s="21" t="s">
        <v>296</v>
      </c>
      <c r="I240" s="22" t="s">
        <v>29</v>
      </c>
      <c r="J240" s="17">
        <f>G240*289</f>
        <v>578</v>
      </c>
      <c r="K240" s="24">
        <v>5</v>
      </c>
      <c r="L240" s="24">
        <v>87</v>
      </c>
      <c r="M240" s="17">
        <f>J240+L240+L241</f>
        <v>665</v>
      </c>
      <c r="N240" s="17">
        <f aca="true" t="shared" si="4" ref="N240:N245">1*15</f>
        <v>15</v>
      </c>
      <c r="O240" s="17">
        <f>M240*3+N240</f>
        <v>2010</v>
      </c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</row>
    <row r="241" spans="1:244" ht="12" customHeight="1">
      <c r="A241" s="17">
        <f>IF(B241="户主",COUNTIF($B$5:B241,$B$5),"")</f>
      </c>
      <c r="B241" s="21" t="s">
        <v>22</v>
      </c>
      <c r="C241" s="22" t="s">
        <v>303</v>
      </c>
      <c r="D241" s="23">
        <v>27</v>
      </c>
      <c r="E241" s="21" t="s">
        <v>28</v>
      </c>
      <c r="F241" s="21" t="s">
        <v>119</v>
      </c>
      <c r="G241" s="21"/>
      <c r="H241" s="21" t="s">
        <v>296</v>
      </c>
      <c r="I241" s="22" t="s">
        <v>29</v>
      </c>
      <c r="J241" s="17"/>
      <c r="K241" s="17"/>
      <c r="L241" s="17"/>
      <c r="M241" s="17"/>
      <c r="N241" s="17"/>
      <c r="O241" s="17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</row>
    <row r="242" spans="1:244" ht="12" customHeight="1">
      <c r="A242" s="17">
        <f>IF(B242="户主",COUNTIF($B$5:B242,$B$5),"")</f>
        <v>87</v>
      </c>
      <c r="B242" s="21" t="s">
        <v>17</v>
      </c>
      <c r="C242" s="22" t="s">
        <v>304</v>
      </c>
      <c r="D242" s="23">
        <v>43</v>
      </c>
      <c r="E242" s="21" t="s">
        <v>28</v>
      </c>
      <c r="F242" s="21" t="s">
        <v>17</v>
      </c>
      <c r="G242" s="21">
        <v>3</v>
      </c>
      <c r="H242" s="21" t="s">
        <v>296</v>
      </c>
      <c r="I242" s="22" t="s">
        <v>29</v>
      </c>
      <c r="J242" s="17">
        <f>G242*289</f>
        <v>867</v>
      </c>
      <c r="K242" s="17"/>
      <c r="L242" s="17"/>
      <c r="M242" s="17">
        <f>J242+L242+L243+L244</f>
        <v>1012</v>
      </c>
      <c r="N242" s="17">
        <f t="shared" si="4"/>
        <v>15</v>
      </c>
      <c r="O242" s="17">
        <f>M242*3+N242</f>
        <v>3051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</row>
    <row r="243" spans="1:244" ht="12" customHeight="1">
      <c r="A243" s="17">
        <f>IF(B243="户主",COUNTIF($B$5:B243,$B$5),"")</f>
      </c>
      <c r="B243" s="21" t="s">
        <v>22</v>
      </c>
      <c r="C243" s="22" t="s">
        <v>305</v>
      </c>
      <c r="D243" s="23">
        <v>76</v>
      </c>
      <c r="E243" s="21" t="s">
        <v>28</v>
      </c>
      <c r="F243" s="21" t="s">
        <v>42</v>
      </c>
      <c r="G243" s="21"/>
      <c r="H243" s="21" t="s">
        <v>296</v>
      </c>
      <c r="I243" s="22" t="s">
        <v>29</v>
      </c>
      <c r="J243" s="17"/>
      <c r="K243" s="17">
        <v>2</v>
      </c>
      <c r="L243" s="17">
        <v>58</v>
      </c>
      <c r="M243" s="17"/>
      <c r="N243" s="17"/>
      <c r="O243" s="17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</row>
    <row r="244" spans="1:244" ht="12" customHeight="1">
      <c r="A244" s="17">
        <f>IF(B244="户主",COUNTIF($B$5:B244,$B$5),"")</f>
      </c>
      <c r="B244" s="21" t="s">
        <v>22</v>
      </c>
      <c r="C244" s="22" t="s">
        <v>306</v>
      </c>
      <c r="D244" s="23">
        <v>10</v>
      </c>
      <c r="E244" s="21" t="s">
        <v>28</v>
      </c>
      <c r="F244" s="21" t="s">
        <v>34</v>
      </c>
      <c r="G244" s="21"/>
      <c r="H244" s="21" t="s">
        <v>296</v>
      </c>
      <c r="I244" s="22" t="s">
        <v>29</v>
      </c>
      <c r="J244" s="17"/>
      <c r="K244" s="17">
        <v>3</v>
      </c>
      <c r="L244" s="17">
        <v>87</v>
      </c>
      <c r="M244" s="17"/>
      <c r="N244" s="17"/>
      <c r="O244" s="17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</row>
    <row r="245" spans="1:244" ht="12" customHeight="1">
      <c r="A245" s="17">
        <f>IF(B245="户主",COUNTIF($B$5:B245,$B$5),"")</f>
        <v>88</v>
      </c>
      <c r="B245" s="21" t="s">
        <v>17</v>
      </c>
      <c r="C245" s="22" t="s">
        <v>307</v>
      </c>
      <c r="D245" s="23">
        <v>66</v>
      </c>
      <c r="E245" s="21" t="s">
        <v>28</v>
      </c>
      <c r="F245" s="21" t="s">
        <v>17</v>
      </c>
      <c r="G245" s="21">
        <v>6</v>
      </c>
      <c r="H245" s="21" t="s">
        <v>296</v>
      </c>
      <c r="I245" s="22" t="s">
        <v>32</v>
      </c>
      <c r="J245" s="17">
        <f>G245*130</f>
        <v>780</v>
      </c>
      <c r="K245" s="17"/>
      <c r="L245" s="17"/>
      <c r="M245" s="17">
        <f>J245+L245+L246+L247+L248+L249+L250</f>
        <v>1012</v>
      </c>
      <c r="N245" s="17">
        <f t="shared" si="4"/>
        <v>15</v>
      </c>
      <c r="O245" s="17">
        <f>M245*3+N245</f>
        <v>3051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</row>
    <row r="246" spans="1:244" ht="12" customHeight="1">
      <c r="A246" s="17">
        <f>IF(B246="户主",COUNTIF($B$5:B246,$B$5),"")</f>
      </c>
      <c r="B246" s="21" t="s">
        <v>22</v>
      </c>
      <c r="C246" s="22" t="s">
        <v>308</v>
      </c>
      <c r="D246" s="23">
        <v>74</v>
      </c>
      <c r="E246" s="21" t="s">
        <v>19</v>
      </c>
      <c r="F246" s="21" t="s">
        <v>66</v>
      </c>
      <c r="G246" s="21"/>
      <c r="H246" s="21" t="s">
        <v>296</v>
      </c>
      <c r="I246" s="22" t="s">
        <v>32</v>
      </c>
      <c r="J246" s="17"/>
      <c r="K246" s="17">
        <v>2</v>
      </c>
      <c r="L246" s="17">
        <v>58</v>
      </c>
      <c r="M246" s="17"/>
      <c r="N246" s="17"/>
      <c r="O246" s="17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</row>
    <row r="247" spans="1:244" ht="12" customHeight="1">
      <c r="A247" s="17">
        <f>IF(B247="户主",COUNTIF($B$5:B247,$B$5),"")</f>
      </c>
      <c r="B247" s="21" t="s">
        <v>22</v>
      </c>
      <c r="C247" s="22" t="s">
        <v>309</v>
      </c>
      <c r="D247" s="23">
        <v>41</v>
      </c>
      <c r="E247" s="21" t="s">
        <v>28</v>
      </c>
      <c r="F247" s="21" t="s">
        <v>34</v>
      </c>
      <c r="G247" s="21"/>
      <c r="H247" s="21" t="s">
        <v>296</v>
      </c>
      <c r="I247" s="22" t="s">
        <v>32</v>
      </c>
      <c r="J247" s="17"/>
      <c r="K247" s="17"/>
      <c r="L247" s="17"/>
      <c r="M247" s="17"/>
      <c r="N247" s="17"/>
      <c r="O247" s="17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</row>
    <row r="248" spans="1:244" ht="12" customHeight="1">
      <c r="A248" s="17">
        <f>IF(B248="户主",COUNTIF($B$5:B248,$B$5),"")</f>
      </c>
      <c r="B248" s="21" t="s">
        <v>22</v>
      </c>
      <c r="C248" s="22" t="s">
        <v>310</v>
      </c>
      <c r="D248" s="23">
        <v>39</v>
      </c>
      <c r="E248" s="21" t="s">
        <v>19</v>
      </c>
      <c r="F248" s="21" t="s">
        <v>53</v>
      </c>
      <c r="G248" s="21"/>
      <c r="H248" s="21" t="s">
        <v>296</v>
      </c>
      <c r="I248" s="22" t="s">
        <v>32</v>
      </c>
      <c r="J248" s="17"/>
      <c r="K248" s="17"/>
      <c r="L248" s="17"/>
      <c r="M248" s="17"/>
      <c r="N248" s="17"/>
      <c r="O248" s="17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</row>
    <row r="249" spans="1:244" ht="12" customHeight="1">
      <c r="A249" s="17">
        <f>IF(B249="户主",COUNTIF($B$5:B249,$B$5),"")</f>
      </c>
      <c r="B249" s="21" t="s">
        <v>22</v>
      </c>
      <c r="C249" s="22" t="s">
        <v>311</v>
      </c>
      <c r="D249" s="23">
        <v>14</v>
      </c>
      <c r="E249" s="21" t="s">
        <v>19</v>
      </c>
      <c r="F249" s="21" t="s">
        <v>51</v>
      </c>
      <c r="G249" s="21"/>
      <c r="H249" s="21" t="s">
        <v>296</v>
      </c>
      <c r="I249" s="22" t="s">
        <v>32</v>
      </c>
      <c r="J249" s="17"/>
      <c r="K249" s="17">
        <v>3</v>
      </c>
      <c r="L249" s="17">
        <v>87</v>
      </c>
      <c r="M249" s="17"/>
      <c r="N249" s="17"/>
      <c r="O249" s="1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</row>
    <row r="250" spans="1:244" ht="12" customHeight="1">
      <c r="A250" s="17">
        <f>IF(B250="户主",COUNTIF($B$5:B250,$B$5),"")</f>
      </c>
      <c r="B250" s="21" t="s">
        <v>22</v>
      </c>
      <c r="C250" s="22" t="s">
        <v>312</v>
      </c>
      <c r="D250" s="23">
        <v>5</v>
      </c>
      <c r="E250" s="21" t="s">
        <v>19</v>
      </c>
      <c r="F250" s="21" t="s">
        <v>51</v>
      </c>
      <c r="G250" s="21"/>
      <c r="H250" s="21" t="s">
        <v>296</v>
      </c>
      <c r="I250" s="22" t="s">
        <v>32</v>
      </c>
      <c r="J250" s="17"/>
      <c r="K250" s="17">
        <v>3</v>
      </c>
      <c r="L250" s="17">
        <v>87</v>
      </c>
      <c r="M250" s="17"/>
      <c r="N250" s="17"/>
      <c r="O250" s="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</row>
    <row r="251" spans="1:244" ht="12" customHeight="1">
      <c r="A251" s="17">
        <f>IF(B251="户主",COUNTIF($B$5:B251,$B$5),"")</f>
        <v>89</v>
      </c>
      <c r="B251" s="21" t="s">
        <v>17</v>
      </c>
      <c r="C251" s="22" t="s">
        <v>313</v>
      </c>
      <c r="D251" s="23">
        <v>53</v>
      </c>
      <c r="E251" s="21" t="s">
        <v>28</v>
      </c>
      <c r="F251" s="21" t="s">
        <v>17</v>
      </c>
      <c r="G251" s="21">
        <v>5</v>
      </c>
      <c r="H251" s="21" t="s">
        <v>296</v>
      </c>
      <c r="I251" s="22" t="s">
        <v>32</v>
      </c>
      <c r="J251" s="17">
        <f>G251*130</f>
        <v>650</v>
      </c>
      <c r="K251" s="17"/>
      <c r="L251" s="17"/>
      <c r="M251" s="17">
        <f>J251+L252+L253+L255</f>
        <v>940</v>
      </c>
      <c r="N251" s="17">
        <f>1*15</f>
        <v>15</v>
      </c>
      <c r="O251" s="17">
        <f>M251*3+N251</f>
        <v>2835</v>
      </c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</row>
    <row r="252" spans="1:244" ht="12" customHeight="1">
      <c r="A252" s="17">
        <f>IF(B252="户主",COUNTIF($B$5:B252,$B$5),"")</f>
      </c>
      <c r="B252" s="21" t="s">
        <v>22</v>
      </c>
      <c r="C252" s="22" t="s">
        <v>314</v>
      </c>
      <c r="D252" s="23">
        <v>75</v>
      </c>
      <c r="E252" s="21" t="s">
        <v>28</v>
      </c>
      <c r="F252" s="21" t="s">
        <v>42</v>
      </c>
      <c r="G252" s="21"/>
      <c r="H252" s="21" t="s">
        <v>296</v>
      </c>
      <c r="I252" s="22" t="s">
        <v>32</v>
      </c>
      <c r="J252" s="17"/>
      <c r="K252" s="17">
        <v>2</v>
      </c>
      <c r="L252" s="17">
        <v>58</v>
      </c>
      <c r="M252" s="17"/>
      <c r="N252" s="17"/>
      <c r="O252" s="17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</row>
    <row r="253" spans="1:244" ht="12" customHeight="1">
      <c r="A253" s="17">
        <f>IF(B253="户主",COUNTIF($B$5:B253,$B$5),"")</f>
      </c>
      <c r="B253" s="21" t="s">
        <v>22</v>
      </c>
      <c r="C253" s="22" t="s">
        <v>315</v>
      </c>
      <c r="D253" s="23">
        <v>47</v>
      </c>
      <c r="E253" s="21" t="s">
        <v>19</v>
      </c>
      <c r="F253" s="21" t="s">
        <v>208</v>
      </c>
      <c r="G253" s="21"/>
      <c r="H253" s="21" t="s">
        <v>296</v>
      </c>
      <c r="I253" s="22" t="s">
        <v>32</v>
      </c>
      <c r="J253" s="17"/>
      <c r="K253" s="17">
        <v>4</v>
      </c>
      <c r="L253" s="17">
        <v>145</v>
      </c>
      <c r="M253" s="17"/>
      <c r="N253" s="17"/>
      <c r="O253" s="17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</row>
    <row r="254" spans="1:244" ht="12" customHeight="1">
      <c r="A254" s="17">
        <f>IF(B254="户主",COUNTIF($B$5:B254,$B$5),"")</f>
      </c>
      <c r="B254" s="21" t="s">
        <v>22</v>
      </c>
      <c r="C254" s="22" t="s">
        <v>316</v>
      </c>
      <c r="D254" s="23">
        <v>21</v>
      </c>
      <c r="E254" s="21" t="s">
        <v>28</v>
      </c>
      <c r="F254" s="21" t="s">
        <v>317</v>
      </c>
      <c r="G254" s="21"/>
      <c r="H254" s="21" t="s">
        <v>296</v>
      </c>
      <c r="I254" s="22" t="s">
        <v>32</v>
      </c>
      <c r="J254" s="17"/>
      <c r="K254" s="17"/>
      <c r="L254" s="17"/>
      <c r="M254" s="17"/>
      <c r="N254" s="17"/>
      <c r="O254" s="1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</row>
    <row r="255" spans="1:244" ht="12" customHeight="1">
      <c r="A255" s="17">
        <f>IF(B255="户主",COUNTIF($B$5:B255,$B$5),"")</f>
      </c>
      <c r="B255" s="21" t="s">
        <v>22</v>
      </c>
      <c r="C255" s="22" t="s">
        <v>318</v>
      </c>
      <c r="D255" s="23">
        <v>9</v>
      </c>
      <c r="E255" s="21" t="s">
        <v>19</v>
      </c>
      <c r="F255" s="21" t="s">
        <v>267</v>
      </c>
      <c r="G255" s="21"/>
      <c r="H255" s="21" t="s">
        <v>296</v>
      </c>
      <c r="I255" s="22" t="s">
        <v>32</v>
      </c>
      <c r="J255" s="17"/>
      <c r="K255" s="17">
        <v>3</v>
      </c>
      <c r="L255" s="17">
        <v>87</v>
      </c>
      <c r="M255" s="17"/>
      <c r="N255" s="17"/>
      <c r="O255" s="1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</row>
    <row r="256" spans="1:244" ht="12" customHeight="1">
      <c r="A256" s="17">
        <f>IF(B256="户主",COUNTIF($B$5:B256,$B$5),"")</f>
        <v>90</v>
      </c>
      <c r="B256" s="21" t="s">
        <v>17</v>
      </c>
      <c r="C256" s="22" t="s">
        <v>319</v>
      </c>
      <c r="D256" s="23">
        <v>46</v>
      </c>
      <c r="E256" s="21" t="s">
        <v>28</v>
      </c>
      <c r="F256" s="21" t="s">
        <v>17</v>
      </c>
      <c r="G256" s="21">
        <v>3</v>
      </c>
      <c r="H256" s="21" t="s">
        <v>296</v>
      </c>
      <c r="I256" s="22" t="s">
        <v>32</v>
      </c>
      <c r="J256" s="17">
        <f>G256*130</f>
        <v>390</v>
      </c>
      <c r="K256" s="17"/>
      <c r="L256" s="17"/>
      <c r="M256" s="17">
        <f>J256+L256+L257+L258</f>
        <v>448</v>
      </c>
      <c r="N256" s="17">
        <f>1*15</f>
        <v>15</v>
      </c>
      <c r="O256" s="17">
        <f>M256*3+N256</f>
        <v>1359</v>
      </c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</row>
    <row r="257" spans="1:244" ht="12" customHeight="1">
      <c r="A257" s="17">
        <f>IF(B257="户主",COUNTIF($B$5:B257,$B$5),"")</f>
      </c>
      <c r="B257" s="21" t="s">
        <v>22</v>
      </c>
      <c r="C257" s="22" t="s">
        <v>320</v>
      </c>
      <c r="D257" s="23">
        <v>70</v>
      </c>
      <c r="E257" s="21" t="s">
        <v>19</v>
      </c>
      <c r="F257" s="21" t="s">
        <v>47</v>
      </c>
      <c r="G257" s="21"/>
      <c r="H257" s="21" t="s">
        <v>296</v>
      </c>
      <c r="I257" s="22" t="s">
        <v>32</v>
      </c>
      <c r="J257" s="17"/>
      <c r="K257" s="35">
        <v>2</v>
      </c>
      <c r="L257" s="35">
        <v>58</v>
      </c>
      <c r="M257" s="17"/>
      <c r="N257" s="17"/>
      <c r="O257" s="17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</row>
    <row r="258" spans="1:244" ht="12" customHeight="1">
      <c r="A258" s="17">
        <f>IF(B258="户主",COUNTIF($B$5:B258,$B$5),"")</f>
      </c>
      <c r="B258" s="21" t="s">
        <v>22</v>
      </c>
      <c r="C258" s="22" t="s">
        <v>321</v>
      </c>
      <c r="D258" s="23">
        <v>17</v>
      </c>
      <c r="E258" s="21" t="s">
        <v>28</v>
      </c>
      <c r="F258" s="21" t="s">
        <v>34</v>
      </c>
      <c r="G258" s="21"/>
      <c r="H258" s="21" t="s">
        <v>296</v>
      </c>
      <c r="I258" s="22" t="s">
        <v>32</v>
      </c>
      <c r="J258" s="17"/>
      <c r="K258" s="17"/>
      <c r="L258" s="17"/>
      <c r="M258" s="17"/>
      <c r="N258" s="17"/>
      <c r="O258" s="17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</row>
    <row r="259" spans="1:244" ht="12" customHeight="1">
      <c r="A259" s="17">
        <f>IF(B259="户主",COUNTIF($B$5:B259,$B$5),"")</f>
        <v>91</v>
      </c>
      <c r="B259" s="21" t="s">
        <v>17</v>
      </c>
      <c r="C259" s="22" t="s">
        <v>322</v>
      </c>
      <c r="D259" s="23">
        <v>43</v>
      </c>
      <c r="E259" s="21" t="s">
        <v>28</v>
      </c>
      <c r="F259" s="21" t="s">
        <v>17</v>
      </c>
      <c r="G259" s="21">
        <v>5</v>
      </c>
      <c r="H259" s="21" t="s">
        <v>296</v>
      </c>
      <c r="I259" s="22" t="s">
        <v>32</v>
      </c>
      <c r="J259" s="17">
        <f>G259*130</f>
        <v>650</v>
      </c>
      <c r="K259" s="17"/>
      <c r="L259" s="17"/>
      <c r="M259" s="17">
        <f>J259+L259+L260+L261+L262+L263</f>
        <v>853</v>
      </c>
      <c r="N259" s="17">
        <f>1*15</f>
        <v>15</v>
      </c>
      <c r="O259" s="17">
        <f>M259*3+N259</f>
        <v>2574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</row>
    <row r="260" spans="1:244" ht="12" customHeight="1">
      <c r="A260" s="17">
        <f>IF(B260="户主",COUNTIF($B$5:B260,$B$5),"")</f>
      </c>
      <c r="B260" s="21" t="s">
        <v>22</v>
      </c>
      <c r="C260" s="22" t="s">
        <v>323</v>
      </c>
      <c r="D260" s="23">
        <v>76</v>
      </c>
      <c r="E260" s="21" t="s">
        <v>19</v>
      </c>
      <c r="F260" s="21" t="s">
        <v>47</v>
      </c>
      <c r="G260" s="21"/>
      <c r="H260" s="21" t="s">
        <v>296</v>
      </c>
      <c r="I260" s="22" t="s">
        <v>32</v>
      </c>
      <c r="J260" s="17"/>
      <c r="K260" s="17">
        <v>2</v>
      </c>
      <c r="L260" s="17">
        <v>58</v>
      </c>
      <c r="M260" s="17"/>
      <c r="N260" s="17"/>
      <c r="O260" s="1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</row>
    <row r="261" spans="1:244" ht="12" customHeight="1">
      <c r="A261" s="17">
        <f>IF(B261="户主",COUNTIF($B$5:B261,$B$5),"")</f>
      </c>
      <c r="B261" s="21" t="s">
        <v>22</v>
      </c>
      <c r="C261" s="22" t="s">
        <v>324</v>
      </c>
      <c r="D261" s="23">
        <v>80</v>
      </c>
      <c r="E261" s="21" t="s">
        <v>28</v>
      </c>
      <c r="F261" s="21" t="s">
        <v>42</v>
      </c>
      <c r="G261" s="21"/>
      <c r="H261" s="21" t="s">
        <v>296</v>
      </c>
      <c r="I261" s="22" t="s">
        <v>32</v>
      </c>
      <c r="J261" s="17"/>
      <c r="K261" s="17">
        <v>2</v>
      </c>
      <c r="L261" s="17">
        <v>58</v>
      </c>
      <c r="M261" s="17"/>
      <c r="N261" s="17"/>
      <c r="O261" s="17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</row>
    <row r="262" spans="1:244" ht="12" customHeight="1">
      <c r="A262" s="17">
        <f>IF(B262="户主",COUNTIF($B$5:B262,$B$5),"")</f>
      </c>
      <c r="B262" s="21" t="s">
        <v>22</v>
      </c>
      <c r="C262" s="22" t="s">
        <v>325</v>
      </c>
      <c r="D262" s="23">
        <v>32</v>
      </c>
      <c r="E262" s="21" t="s">
        <v>28</v>
      </c>
      <c r="F262" s="21" t="s">
        <v>326</v>
      </c>
      <c r="G262" s="21"/>
      <c r="H262" s="21" t="s">
        <v>296</v>
      </c>
      <c r="I262" s="22" t="s">
        <v>32</v>
      </c>
      <c r="J262" s="17"/>
      <c r="K262" s="17"/>
      <c r="L262" s="17"/>
      <c r="M262" s="17"/>
      <c r="N262" s="17"/>
      <c r="O262" s="1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</row>
    <row r="263" spans="1:244" ht="12" customHeight="1">
      <c r="A263" s="17">
        <f>IF(B263="户主",COUNTIF($B$5:B263,$B$5),"")</f>
      </c>
      <c r="B263" s="21" t="s">
        <v>22</v>
      </c>
      <c r="C263" s="22" t="s">
        <v>327</v>
      </c>
      <c r="D263" s="23">
        <v>10</v>
      </c>
      <c r="E263" s="21" t="s">
        <v>19</v>
      </c>
      <c r="F263" s="21" t="s">
        <v>267</v>
      </c>
      <c r="G263" s="21"/>
      <c r="H263" s="21" t="s">
        <v>296</v>
      </c>
      <c r="I263" s="22" t="s">
        <v>32</v>
      </c>
      <c r="J263" s="17"/>
      <c r="K263" s="17">
        <v>3</v>
      </c>
      <c r="L263" s="17">
        <v>87</v>
      </c>
      <c r="M263" s="17"/>
      <c r="N263" s="17"/>
      <c r="O263" s="17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</row>
    <row r="264" spans="1:251" s="4" customFormat="1" ht="12" customHeight="1">
      <c r="A264" s="17">
        <f>IF(B264="户主",COUNTIF($B$5:B264,$B$5),"")</f>
        <v>92</v>
      </c>
      <c r="B264" s="21" t="s">
        <v>17</v>
      </c>
      <c r="C264" s="22" t="s">
        <v>328</v>
      </c>
      <c r="D264" s="23">
        <v>78</v>
      </c>
      <c r="E264" s="21" t="s">
        <v>28</v>
      </c>
      <c r="F264" s="21" t="s">
        <v>17</v>
      </c>
      <c r="G264" s="21">
        <v>2</v>
      </c>
      <c r="H264" s="21" t="s">
        <v>296</v>
      </c>
      <c r="I264" s="22" t="s">
        <v>21</v>
      </c>
      <c r="J264" s="17">
        <f>G264*245</f>
        <v>490</v>
      </c>
      <c r="K264" s="17">
        <v>2</v>
      </c>
      <c r="L264" s="17">
        <v>58</v>
      </c>
      <c r="M264" s="17">
        <f>J264+L264+L265</f>
        <v>548</v>
      </c>
      <c r="N264" s="17">
        <f aca="true" t="shared" si="5" ref="N264:N269">1*15</f>
        <v>15</v>
      </c>
      <c r="O264" s="17">
        <f>M264*3+N264</f>
        <v>1659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11"/>
      <c r="IL264" s="11"/>
      <c r="IM264" s="11"/>
      <c r="IN264" s="11"/>
      <c r="IO264" s="11"/>
      <c r="IP264" s="11"/>
      <c r="IQ264" s="11"/>
    </row>
    <row r="265" spans="1:244" s="7" customFormat="1" ht="12" customHeight="1">
      <c r="A265" s="17">
        <f>IF(B265="户主",COUNTIF($B$5:B265,$B$5),"")</f>
      </c>
      <c r="B265" s="21" t="s">
        <v>22</v>
      </c>
      <c r="C265" s="22" t="s">
        <v>329</v>
      </c>
      <c r="D265" s="23">
        <v>28</v>
      </c>
      <c r="E265" s="21" t="s">
        <v>28</v>
      </c>
      <c r="F265" s="21" t="s">
        <v>164</v>
      </c>
      <c r="G265" s="21"/>
      <c r="H265" s="21" t="s">
        <v>296</v>
      </c>
      <c r="I265" s="22" t="s">
        <v>21</v>
      </c>
      <c r="J265" s="17"/>
      <c r="K265" s="17"/>
      <c r="L265" s="17"/>
      <c r="M265" s="17"/>
      <c r="N265" s="17"/>
      <c r="O265" s="17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</row>
    <row r="266" spans="1:244" s="7" customFormat="1" ht="12" customHeight="1">
      <c r="A266" s="17">
        <f>IF(B266="户主",COUNTIF($B$5:B266,$B$5),"")</f>
        <v>93</v>
      </c>
      <c r="B266" s="21" t="s">
        <v>17</v>
      </c>
      <c r="C266" s="22" t="s">
        <v>330</v>
      </c>
      <c r="D266" s="23">
        <v>67</v>
      </c>
      <c r="E266" s="21" t="s">
        <v>28</v>
      </c>
      <c r="F266" s="21" t="s">
        <v>17</v>
      </c>
      <c r="G266" s="21">
        <v>3</v>
      </c>
      <c r="H266" s="21" t="s">
        <v>296</v>
      </c>
      <c r="I266" s="22" t="s">
        <v>32</v>
      </c>
      <c r="J266" s="17">
        <f>G266*130</f>
        <v>390</v>
      </c>
      <c r="K266" s="17"/>
      <c r="L266" s="17"/>
      <c r="M266" s="17">
        <f>J266+L266+L267+L268</f>
        <v>390</v>
      </c>
      <c r="N266" s="17">
        <f t="shared" si="5"/>
        <v>15</v>
      </c>
      <c r="O266" s="17">
        <f>M266*3+N266</f>
        <v>1185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</row>
    <row r="267" spans="1:244" s="7" customFormat="1" ht="12" customHeight="1">
      <c r="A267" s="17">
        <f>IF(B267="户主",COUNTIF($B$5:B267,$B$5),"")</f>
      </c>
      <c r="B267" s="21" t="s">
        <v>22</v>
      </c>
      <c r="C267" s="22" t="s">
        <v>331</v>
      </c>
      <c r="D267" s="23">
        <v>68</v>
      </c>
      <c r="E267" s="21" t="s">
        <v>19</v>
      </c>
      <c r="F267" s="21" t="s">
        <v>66</v>
      </c>
      <c r="G267" s="21"/>
      <c r="H267" s="21" t="s">
        <v>296</v>
      </c>
      <c r="I267" s="22" t="s">
        <v>32</v>
      </c>
      <c r="J267" s="17"/>
      <c r="K267" s="17"/>
      <c r="L267" s="17"/>
      <c r="M267" s="17"/>
      <c r="N267" s="17"/>
      <c r="O267" s="1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</row>
    <row r="268" spans="1:244" s="7" customFormat="1" ht="12" customHeight="1">
      <c r="A268" s="17">
        <f>IF(B268="户主",COUNTIF($B$5:B268,$B$5),"")</f>
      </c>
      <c r="B268" s="21" t="s">
        <v>22</v>
      </c>
      <c r="C268" s="22" t="s">
        <v>332</v>
      </c>
      <c r="D268" s="23">
        <v>31</v>
      </c>
      <c r="E268" s="21" t="s">
        <v>28</v>
      </c>
      <c r="F268" s="21" t="s">
        <v>34</v>
      </c>
      <c r="G268" s="21"/>
      <c r="H268" s="21" t="s">
        <v>296</v>
      </c>
      <c r="I268" s="22" t="s">
        <v>32</v>
      </c>
      <c r="J268" s="17"/>
      <c r="K268" s="17"/>
      <c r="L268" s="17"/>
      <c r="M268" s="17"/>
      <c r="N268" s="17"/>
      <c r="O268" s="17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</row>
    <row r="269" spans="1:244" s="7" customFormat="1" ht="12" customHeight="1">
      <c r="A269" s="17">
        <f>IF(B269="户主",COUNTIF($B$5:B269,$B$5),"")</f>
        <v>94</v>
      </c>
      <c r="B269" s="21" t="s">
        <v>17</v>
      </c>
      <c r="C269" s="22" t="s">
        <v>333</v>
      </c>
      <c r="D269" s="23">
        <v>55</v>
      </c>
      <c r="E269" s="21" t="s">
        <v>28</v>
      </c>
      <c r="F269" s="21" t="s">
        <v>17</v>
      </c>
      <c r="G269" s="21">
        <v>3</v>
      </c>
      <c r="H269" s="21" t="s">
        <v>334</v>
      </c>
      <c r="I269" s="22" t="s">
        <v>29</v>
      </c>
      <c r="J269" s="17">
        <f>G269*289</f>
        <v>867</v>
      </c>
      <c r="K269" s="17"/>
      <c r="L269" s="17"/>
      <c r="M269" s="17">
        <f>J269+L269+L270+L271</f>
        <v>954</v>
      </c>
      <c r="N269" s="17">
        <f t="shared" si="5"/>
        <v>15</v>
      </c>
      <c r="O269" s="17">
        <f>M269*3+N269</f>
        <v>2877</v>
      </c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</row>
    <row r="270" spans="1:244" s="7" customFormat="1" ht="12" customHeight="1">
      <c r="A270" s="17">
        <f>IF(B270="户主",COUNTIF($B$5:B270,$B$5),"")</f>
      </c>
      <c r="B270" s="21" t="s">
        <v>22</v>
      </c>
      <c r="C270" s="22" t="s">
        <v>335</v>
      </c>
      <c r="D270" s="23">
        <v>48</v>
      </c>
      <c r="E270" s="21" t="s">
        <v>19</v>
      </c>
      <c r="F270" s="21" t="s">
        <v>66</v>
      </c>
      <c r="G270" s="21"/>
      <c r="H270" s="21" t="s">
        <v>334</v>
      </c>
      <c r="I270" s="22" t="s">
        <v>29</v>
      </c>
      <c r="J270" s="17"/>
      <c r="K270" s="17">
        <v>5</v>
      </c>
      <c r="L270" s="17">
        <v>87</v>
      </c>
      <c r="M270" s="17"/>
      <c r="N270" s="17"/>
      <c r="O270" s="17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</row>
    <row r="271" spans="1:244" s="7" customFormat="1" ht="12" customHeight="1">
      <c r="A271" s="17">
        <f>IF(B271="户主",COUNTIF($B$5:B271,$B$5),"")</f>
      </c>
      <c r="B271" s="21" t="s">
        <v>22</v>
      </c>
      <c r="C271" s="22" t="s">
        <v>336</v>
      </c>
      <c r="D271" s="23">
        <v>20</v>
      </c>
      <c r="E271" s="21" t="s">
        <v>28</v>
      </c>
      <c r="F271" s="21" t="s">
        <v>119</v>
      </c>
      <c r="G271" s="21"/>
      <c r="H271" s="21" t="s">
        <v>334</v>
      </c>
      <c r="I271" s="22" t="s">
        <v>29</v>
      </c>
      <c r="J271" s="17"/>
      <c r="K271" s="17"/>
      <c r="L271" s="17"/>
      <c r="M271" s="17"/>
      <c r="N271" s="17"/>
      <c r="O271" s="17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</row>
    <row r="272" spans="1:244" s="7" customFormat="1" ht="12" customHeight="1">
      <c r="A272" s="17">
        <f>IF(B272="户主",COUNTIF($B$5:B272,$B$5),"")</f>
        <v>95</v>
      </c>
      <c r="B272" s="21" t="s">
        <v>17</v>
      </c>
      <c r="C272" s="22" t="s">
        <v>337</v>
      </c>
      <c r="D272" s="23">
        <v>78</v>
      </c>
      <c r="E272" s="21" t="s">
        <v>28</v>
      </c>
      <c r="F272" s="21" t="s">
        <v>17</v>
      </c>
      <c r="G272" s="21">
        <v>1</v>
      </c>
      <c r="H272" s="21" t="s">
        <v>334</v>
      </c>
      <c r="I272" s="22" t="s">
        <v>29</v>
      </c>
      <c r="J272" s="17">
        <f>G272*289</f>
        <v>289</v>
      </c>
      <c r="K272" s="17">
        <v>2</v>
      </c>
      <c r="L272" s="17">
        <v>58</v>
      </c>
      <c r="M272" s="17">
        <f>J272+L272</f>
        <v>347</v>
      </c>
      <c r="N272" s="17">
        <f>1*15</f>
        <v>15</v>
      </c>
      <c r="O272" s="17">
        <f>M272*3+N272</f>
        <v>1056</v>
      </c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</row>
    <row r="273" spans="1:244" s="7" customFormat="1" ht="12" customHeight="1">
      <c r="A273" s="17">
        <f>IF(B273="户主",COUNTIF($B$5:B273,$B$5),"")</f>
        <v>96</v>
      </c>
      <c r="B273" s="21" t="s">
        <v>17</v>
      </c>
      <c r="C273" s="22" t="s">
        <v>338</v>
      </c>
      <c r="D273" s="23">
        <v>55</v>
      </c>
      <c r="E273" s="21" t="s">
        <v>28</v>
      </c>
      <c r="F273" s="21" t="s">
        <v>17</v>
      </c>
      <c r="G273" s="21">
        <v>2</v>
      </c>
      <c r="H273" s="21" t="s">
        <v>334</v>
      </c>
      <c r="I273" s="22" t="s">
        <v>29</v>
      </c>
      <c r="J273" s="17">
        <f>G273*289</f>
        <v>578</v>
      </c>
      <c r="K273" s="17"/>
      <c r="L273" s="17"/>
      <c r="M273" s="17">
        <f>J273+L273+L274</f>
        <v>723</v>
      </c>
      <c r="N273" s="17">
        <f>1*15</f>
        <v>15</v>
      </c>
      <c r="O273" s="17">
        <f>M273*3+N273</f>
        <v>2184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</row>
    <row r="274" spans="1:244" s="7" customFormat="1" ht="12" customHeight="1">
      <c r="A274" s="17">
        <f>IF(B274="户主",COUNTIF($B$5:B274,$B$5),"")</f>
      </c>
      <c r="B274" s="21" t="s">
        <v>22</v>
      </c>
      <c r="C274" s="22" t="s">
        <v>339</v>
      </c>
      <c r="D274" s="23">
        <v>58</v>
      </c>
      <c r="E274" s="21" t="s">
        <v>28</v>
      </c>
      <c r="F274" s="21" t="s">
        <v>326</v>
      </c>
      <c r="G274" s="21"/>
      <c r="H274" s="21" t="s">
        <v>334</v>
      </c>
      <c r="I274" s="22" t="s">
        <v>29</v>
      </c>
      <c r="J274" s="17"/>
      <c r="K274" s="17">
        <v>4</v>
      </c>
      <c r="L274" s="17">
        <v>145</v>
      </c>
      <c r="M274" s="17"/>
      <c r="N274" s="17"/>
      <c r="O274" s="17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</row>
    <row r="275" spans="1:244" s="7" customFormat="1" ht="12" customHeight="1">
      <c r="A275" s="17">
        <f>IF(B275="户主",COUNTIF($B$5:B275,$B$5),"")</f>
        <v>97</v>
      </c>
      <c r="B275" s="21" t="s">
        <v>17</v>
      </c>
      <c r="C275" s="22" t="s">
        <v>340</v>
      </c>
      <c r="D275" s="23">
        <v>69</v>
      </c>
      <c r="E275" s="21" t="s">
        <v>19</v>
      </c>
      <c r="F275" s="21" t="s">
        <v>17</v>
      </c>
      <c r="G275" s="21">
        <v>1</v>
      </c>
      <c r="H275" s="21" t="s">
        <v>334</v>
      </c>
      <c r="I275" s="22" t="s">
        <v>29</v>
      </c>
      <c r="J275" s="17">
        <f>G275*289</f>
        <v>289</v>
      </c>
      <c r="K275" s="17"/>
      <c r="L275" s="17"/>
      <c r="M275" s="17">
        <f>J275+L275</f>
        <v>289</v>
      </c>
      <c r="N275" s="17">
        <f>1*15</f>
        <v>15</v>
      </c>
      <c r="O275" s="17">
        <f>M275*3+N275</f>
        <v>882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</row>
    <row r="276" spans="1:244" s="7" customFormat="1" ht="12" customHeight="1">
      <c r="A276" s="17">
        <f>IF(B276="户主",COUNTIF($B$5:B276,$B$5),"")</f>
        <v>98</v>
      </c>
      <c r="B276" s="21" t="s">
        <v>17</v>
      </c>
      <c r="C276" s="27" t="s">
        <v>341</v>
      </c>
      <c r="D276" s="28">
        <v>56</v>
      </c>
      <c r="E276" s="27" t="s">
        <v>28</v>
      </c>
      <c r="F276" s="21" t="s">
        <v>17</v>
      </c>
      <c r="G276" s="21">
        <v>1</v>
      </c>
      <c r="H276" s="21" t="s">
        <v>342</v>
      </c>
      <c r="I276" s="22" t="s">
        <v>29</v>
      </c>
      <c r="J276" s="17">
        <f>G276*289</f>
        <v>289</v>
      </c>
      <c r="K276" s="17"/>
      <c r="L276" s="17"/>
      <c r="M276" s="17">
        <f>J276+L276</f>
        <v>289</v>
      </c>
      <c r="N276" s="17">
        <f>1*15</f>
        <v>15</v>
      </c>
      <c r="O276" s="17">
        <f>M276*3+N276</f>
        <v>882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</row>
    <row r="277" spans="1:251" s="4" customFormat="1" ht="12" customHeight="1">
      <c r="A277" s="17">
        <f>IF(B277="户主",COUNTIF($B$5:B277,$B$5),"")</f>
        <v>99</v>
      </c>
      <c r="B277" s="21" t="s">
        <v>17</v>
      </c>
      <c r="C277" s="22" t="s">
        <v>343</v>
      </c>
      <c r="D277" s="23">
        <v>51</v>
      </c>
      <c r="E277" s="21" t="s">
        <v>28</v>
      </c>
      <c r="F277" s="21" t="s">
        <v>17</v>
      </c>
      <c r="G277" s="21">
        <v>4</v>
      </c>
      <c r="H277" s="21" t="s">
        <v>342</v>
      </c>
      <c r="I277" s="22" t="s">
        <v>29</v>
      </c>
      <c r="J277" s="17">
        <f>G277*289</f>
        <v>1156</v>
      </c>
      <c r="K277" s="17"/>
      <c r="L277" s="17"/>
      <c r="M277" s="17">
        <f>J277+L278</f>
        <v>1243</v>
      </c>
      <c r="N277" s="17">
        <f>1*15</f>
        <v>15</v>
      </c>
      <c r="O277" s="17">
        <f>M277*3+N277</f>
        <v>3744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11"/>
      <c r="IL277" s="11"/>
      <c r="IM277" s="11"/>
      <c r="IN277" s="11"/>
      <c r="IO277" s="11"/>
      <c r="IP277" s="11"/>
      <c r="IQ277" s="11"/>
    </row>
    <row r="278" spans="1:251" s="5" customFormat="1" ht="12" customHeight="1">
      <c r="A278" s="17"/>
      <c r="B278" s="17" t="s">
        <v>22</v>
      </c>
      <c r="C278" s="17" t="s">
        <v>344</v>
      </c>
      <c r="D278" s="24">
        <v>5</v>
      </c>
      <c r="E278" s="17" t="s">
        <v>19</v>
      </c>
      <c r="F278" s="17" t="s">
        <v>51</v>
      </c>
      <c r="G278" s="17"/>
      <c r="H278" s="17" t="s">
        <v>342</v>
      </c>
      <c r="I278" s="17" t="s">
        <v>29</v>
      </c>
      <c r="J278" s="17"/>
      <c r="K278" s="17">
        <v>3</v>
      </c>
      <c r="L278" s="17">
        <v>87</v>
      </c>
      <c r="M278" s="17"/>
      <c r="N278" s="17"/>
      <c r="O278" s="17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11"/>
      <c r="IL278" s="11"/>
      <c r="IM278" s="11"/>
      <c r="IN278" s="11"/>
      <c r="IO278" s="11"/>
      <c r="IP278" s="11"/>
      <c r="IQ278" s="11"/>
    </row>
    <row r="279" spans="1:244" ht="12" customHeight="1">
      <c r="A279" s="17">
        <f>IF(B279="户主",COUNTIF($B$5:B279,$B$5),"")</f>
      </c>
      <c r="B279" s="21" t="s">
        <v>22</v>
      </c>
      <c r="C279" s="22" t="s">
        <v>345</v>
      </c>
      <c r="D279" s="23">
        <v>50</v>
      </c>
      <c r="E279" s="21" t="s">
        <v>19</v>
      </c>
      <c r="F279" s="21" t="s">
        <v>66</v>
      </c>
      <c r="G279" s="21"/>
      <c r="H279" s="21" t="s">
        <v>342</v>
      </c>
      <c r="I279" s="22" t="s">
        <v>29</v>
      </c>
      <c r="J279" s="17"/>
      <c r="K279" s="17"/>
      <c r="L279" s="17"/>
      <c r="M279" s="17"/>
      <c r="N279" s="17"/>
      <c r="O279" s="17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</row>
    <row r="280" spans="1:244" ht="12" customHeight="1">
      <c r="A280" s="17">
        <f>IF(B280="户主",COUNTIF($B$5:B280,$B$5),"")</f>
      </c>
      <c r="B280" s="21" t="s">
        <v>22</v>
      </c>
      <c r="C280" s="22" t="s">
        <v>346</v>
      </c>
      <c r="D280" s="23">
        <v>27</v>
      </c>
      <c r="E280" s="21" t="s">
        <v>28</v>
      </c>
      <c r="F280" s="21" t="s">
        <v>119</v>
      </c>
      <c r="G280" s="21"/>
      <c r="H280" s="21" t="s">
        <v>342</v>
      </c>
      <c r="I280" s="22" t="s">
        <v>29</v>
      </c>
      <c r="J280" s="17"/>
      <c r="K280" s="17"/>
      <c r="L280" s="17"/>
      <c r="M280" s="17"/>
      <c r="N280" s="17"/>
      <c r="O280" s="17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</row>
    <row r="281" spans="1:244" ht="12" customHeight="1">
      <c r="A281" s="17">
        <f>IF(B281="户主",COUNTIF($B$5:B281,$B$5),"")</f>
        <v>100</v>
      </c>
      <c r="B281" s="21" t="s">
        <v>17</v>
      </c>
      <c r="C281" s="22" t="s">
        <v>347</v>
      </c>
      <c r="D281" s="23">
        <v>55</v>
      </c>
      <c r="E281" s="21" t="s">
        <v>28</v>
      </c>
      <c r="F281" s="21" t="s">
        <v>17</v>
      </c>
      <c r="G281" s="21">
        <v>3</v>
      </c>
      <c r="H281" s="21" t="s">
        <v>342</v>
      </c>
      <c r="I281" s="22" t="s">
        <v>29</v>
      </c>
      <c r="J281" s="17">
        <f>G281*289</f>
        <v>867</v>
      </c>
      <c r="K281" s="17"/>
      <c r="L281" s="17"/>
      <c r="M281" s="17">
        <f>J281+L281+L282+L283</f>
        <v>954</v>
      </c>
      <c r="N281" s="17">
        <f>1*15</f>
        <v>15</v>
      </c>
      <c r="O281" s="17">
        <f>M281*3+N281</f>
        <v>2877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</row>
    <row r="282" spans="1:244" ht="12" customHeight="1">
      <c r="A282" s="17">
        <f>IF(B282="户主",COUNTIF($B$5:B282,$B$5),"")</f>
      </c>
      <c r="B282" s="21" t="s">
        <v>22</v>
      </c>
      <c r="C282" s="22" t="s">
        <v>348</v>
      </c>
      <c r="D282" s="23">
        <v>45</v>
      </c>
      <c r="E282" s="21" t="s">
        <v>19</v>
      </c>
      <c r="F282" s="21" t="s">
        <v>66</v>
      </c>
      <c r="G282" s="21"/>
      <c r="H282" s="21" t="s">
        <v>342</v>
      </c>
      <c r="I282" s="22" t="s">
        <v>29</v>
      </c>
      <c r="J282" s="17"/>
      <c r="K282" s="35">
        <v>5</v>
      </c>
      <c r="L282" s="35">
        <v>87</v>
      </c>
      <c r="M282" s="17"/>
      <c r="N282" s="17"/>
      <c r="O282" s="17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</row>
    <row r="283" spans="1:244" ht="12" customHeight="1">
      <c r="A283" s="17">
        <f>IF(B283="户主",COUNTIF($B$5:B283,$B$5),"")</f>
      </c>
      <c r="B283" s="21" t="s">
        <v>22</v>
      </c>
      <c r="C283" s="22" t="s">
        <v>349</v>
      </c>
      <c r="D283" s="23">
        <v>42</v>
      </c>
      <c r="E283" s="21" t="s">
        <v>28</v>
      </c>
      <c r="F283" s="21" t="s">
        <v>350</v>
      </c>
      <c r="G283" s="21"/>
      <c r="H283" s="21" t="s">
        <v>342</v>
      </c>
      <c r="I283" s="22" t="s">
        <v>29</v>
      </c>
      <c r="J283" s="17"/>
      <c r="K283" s="17"/>
      <c r="L283" s="17"/>
      <c r="M283" s="17"/>
      <c r="N283" s="17"/>
      <c r="O283" s="1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</row>
    <row r="284" spans="1:244" ht="12" customHeight="1">
      <c r="A284" s="17">
        <f>IF(B284="户主",COUNTIF($B$5:B284,$B$5),"")</f>
        <v>101</v>
      </c>
      <c r="B284" s="21" t="s">
        <v>17</v>
      </c>
      <c r="C284" s="22" t="s">
        <v>351</v>
      </c>
      <c r="D284" s="23">
        <v>44</v>
      </c>
      <c r="E284" s="21" t="s">
        <v>28</v>
      </c>
      <c r="F284" s="21" t="s">
        <v>17</v>
      </c>
      <c r="G284" s="21">
        <v>4</v>
      </c>
      <c r="H284" s="21" t="s">
        <v>342</v>
      </c>
      <c r="I284" s="22" t="s">
        <v>21</v>
      </c>
      <c r="J284" s="17">
        <f>G284*245</f>
        <v>980</v>
      </c>
      <c r="K284" s="17"/>
      <c r="L284" s="17"/>
      <c r="M284" s="17">
        <f>J284+L284+L285+L286+L287</f>
        <v>1067</v>
      </c>
      <c r="N284" s="17">
        <f>1*15</f>
        <v>15</v>
      </c>
      <c r="O284" s="17">
        <f>M284*3+N284</f>
        <v>3216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</row>
    <row r="285" spans="1:244" ht="12" customHeight="1">
      <c r="A285" s="17">
        <f>IF(B285="户主",COUNTIF($B$5:B285,$B$5),"")</f>
      </c>
      <c r="B285" s="21" t="s">
        <v>22</v>
      </c>
      <c r="C285" s="22" t="s">
        <v>352</v>
      </c>
      <c r="D285" s="23">
        <v>38</v>
      </c>
      <c r="E285" s="21" t="s">
        <v>19</v>
      </c>
      <c r="F285" s="21" t="s">
        <v>66</v>
      </c>
      <c r="G285" s="21"/>
      <c r="H285" s="21" t="s">
        <v>342</v>
      </c>
      <c r="I285" s="22" t="s">
        <v>21</v>
      </c>
      <c r="J285" s="17"/>
      <c r="K285" s="17"/>
      <c r="L285" s="17"/>
      <c r="M285" s="17"/>
      <c r="N285" s="17"/>
      <c r="O285" s="17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</row>
    <row r="286" spans="1:244" ht="12" customHeight="1">
      <c r="A286" s="17">
        <f>IF(B286="户主",COUNTIF($B$5:B286,$B$5),"")</f>
      </c>
      <c r="B286" s="21" t="s">
        <v>22</v>
      </c>
      <c r="C286" s="22" t="s">
        <v>353</v>
      </c>
      <c r="D286" s="23">
        <v>17</v>
      </c>
      <c r="E286" s="21" t="s">
        <v>28</v>
      </c>
      <c r="F286" s="21" t="s">
        <v>119</v>
      </c>
      <c r="G286" s="21"/>
      <c r="H286" s="21" t="s">
        <v>342</v>
      </c>
      <c r="I286" s="22" t="s">
        <v>21</v>
      </c>
      <c r="J286" s="17"/>
      <c r="K286" s="17"/>
      <c r="L286" s="17"/>
      <c r="M286" s="17"/>
      <c r="N286" s="17"/>
      <c r="O286" s="17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</row>
    <row r="287" spans="1:244" ht="12" customHeight="1">
      <c r="A287" s="17">
        <f>IF(B287="户主",COUNTIF($B$5:B287,$B$5),"")</f>
      </c>
      <c r="B287" s="21" t="s">
        <v>22</v>
      </c>
      <c r="C287" s="22" t="s">
        <v>354</v>
      </c>
      <c r="D287" s="23">
        <v>9</v>
      </c>
      <c r="E287" s="21" t="s">
        <v>28</v>
      </c>
      <c r="F287" s="21" t="s">
        <v>56</v>
      </c>
      <c r="G287" s="21"/>
      <c r="H287" s="21" t="s">
        <v>342</v>
      </c>
      <c r="I287" s="22" t="s">
        <v>21</v>
      </c>
      <c r="J287" s="17"/>
      <c r="K287" s="17">
        <v>3</v>
      </c>
      <c r="L287" s="17">
        <v>87</v>
      </c>
      <c r="M287" s="17"/>
      <c r="N287" s="17"/>
      <c r="O287" s="17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</row>
    <row r="288" spans="1:244" ht="12" customHeight="1">
      <c r="A288" s="17">
        <f>IF(B288="户主",COUNTIF($B$5:B288,$B$5),"")</f>
        <v>102</v>
      </c>
      <c r="B288" s="21" t="s">
        <v>17</v>
      </c>
      <c r="C288" s="22" t="s">
        <v>355</v>
      </c>
      <c r="D288" s="23">
        <v>46</v>
      </c>
      <c r="E288" s="22" t="s">
        <v>28</v>
      </c>
      <c r="F288" s="22" t="s">
        <v>17</v>
      </c>
      <c r="G288" s="21">
        <v>2</v>
      </c>
      <c r="H288" s="21" t="s">
        <v>342</v>
      </c>
      <c r="I288" s="22" t="s">
        <v>21</v>
      </c>
      <c r="J288" s="17">
        <f>G288*245</f>
        <v>490</v>
      </c>
      <c r="K288" s="17"/>
      <c r="L288" s="17"/>
      <c r="M288" s="17">
        <f>J288+L288+L289</f>
        <v>548</v>
      </c>
      <c r="N288" s="17">
        <f>1*15</f>
        <v>15</v>
      </c>
      <c r="O288" s="17">
        <f>M288*3+N288</f>
        <v>1659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</row>
    <row r="289" spans="1:244" ht="12" customHeight="1">
      <c r="A289" s="17">
        <f>IF(B289="户主",COUNTIF($B$5:B289,$B$5),"")</f>
      </c>
      <c r="B289" s="21" t="s">
        <v>22</v>
      </c>
      <c r="C289" s="22" t="s">
        <v>356</v>
      </c>
      <c r="D289" s="23">
        <v>77</v>
      </c>
      <c r="E289" s="21" t="s">
        <v>28</v>
      </c>
      <c r="F289" s="21" t="s">
        <v>42</v>
      </c>
      <c r="G289" s="25"/>
      <c r="H289" s="21" t="s">
        <v>342</v>
      </c>
      <c r="I289" s="22" t="s">
        <v>21</v>
      </c>
      <c r="J289" s="17"/>
      <c r="K289" s="17">
        <v>2</v>
      </c>
      <c r="L289" s="17">
        <v>58</v>
      </c>
      <c r="M289" s="17"/>
      <c r="N289" s="17"/>
      <c r="O289" s="17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</row>
    <row r="290" spans="1:244" ht="12" customHeight="1">
      <c r="A290" s="17">
        <f>IF(B290="户主",COUNTIF($B$5:B290,$B$5),"")</f>
        <v>103</v>
      </c>
      <c r="B290" s="21" t="s">
        <v>17</v>
      </c>
      <c r="C290" s="22" t="s">
        <v>357</v>
      </c>
      <c r="D290" s="23">
        <v>56</v>
      </c>
      <c r="E290" s="21" t="s">
        <v>19</v>
      </c>
      <c r="F290" s="21" t="s">
        <v>17</v>
      </c>
      <c r="G290" s="21">
        <v>4</v>
      </c>
      <c r="H290" s="21" t="s">
        <v>342</v>
      </c>
      <c r="I290" s="22" t="s">
        <v>29</v>
      </c>
      <c r="J290" s="17">
        <f>G290*289</f>
        <v>1156</v>
      </c>
      <c r="K290" s="17"/>
      <c r="L290" s="17"/>
      <c r="M290" s="17">
        <f>J290+L290+L291+L292+L293</f>
        <v>1214</v>
      </c>
      <c r="N290" s="17">
        <f>1*15</f>
        <v>15</v>
      </c>
      <c r="O290" s="17">
        <f>M290*3+N290</f>
        <v>3657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</row>
    <row r="291" spans="1:244" ht="12" customHeight="1">
      <c r="A291" s="17">
        <f>IF(B291="户主",COUNTIF($B$5:B291,$B$5),"")</f>
      </c>
      <c r="B291" s="21" t="s">
        <v>22</v>
      </c>
      <c r="C291" s="22" t="s">
        <v>358</v>
      </c>
      <c r="D291" s="23">
        <v>48</v>
      </c>
      <c r="E291" s="21" t="s">
        <v>19</v>
      </c>
      <c r="F291" s="21" t="s">
        <v>66</v>
      </c>
      <c r="G291" s="21"/>
      <c r="H291" s="21" t="s">
        <v>342</v>
      </c>
      <c r="I291" s="22" t="s">
        <v>29</v>
      </c>
      <c r="J291" s="17"/>
      <c r="K291" s="17"/>
      <c r="L291" s="17"/>
      <c r="M291" s="17"/>
      <c r="N291" s="17"/>
      <c r="O291" s="17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</row>
    <row r="292" spans="1:244" ht="12" customHeight="1">
      <c r="A292" s="17">
        <f>IF(B292="户主",COUNTIF($B$5:B292,$B$5),"")</f>
      </c>
      <c r="B292" s="21" t="s">
        <v>22</v>
      </c>
      <c r="C292" s="22" t="s">
        <v>359</v>
      </c>
      <c r="D292" s="23">
        <v>25</v>
      </c>
      <c r="E292" s="21" t="s">
        <v>19</v>
      </c>
      <c r="F292" s="21" t="s">
        <v>40</v>
      </c>
      <c r="G292" s="21"/>
      <c r="H292" s="21" t="s">
        <v>342</v>
      </c>
      <c r="I292" s="22" t="s">
        <v>29</v>
      </c>
      <c r="J292" s="17"/>
      <c r="K292" s="17"/>
      <c r="L292" s="17"/>
      <c r="M292" s="17"/>
      <c r="N292" s="17"/>
      <c r="O292" s="17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</row>
    <row r="293" spans="1:244" ht="12" customHeight="1">
      <c r="A293" s="17">
        <f>IF(B293="户主",COUNTIF($B$5:B293,$B$5),"")</f>
      </c>
      <c r="B293" s="21" t="s">
        <v>22</v>
      </c>
      <c r="C293" s="22" t="s">
        <v>360</v>
      </c>
      <c r="D293" s="23">
        <v>85</v>
      </c>
      <c r="E293" s="21" t="s">
        <v>28</v>
      </c>
      <c r="F293" s="21" t="s">
        <v>42</v>
      </c>
      <c r="G293" s="21"/>
      <c r="H293" s="21" t="s">
        <v>342</v>
      </c>
      <c r="I293" s="22" t="s">
        <v>29</v>
      </c>
      <c r="J293" s="17"/>
      <c r="K293" s="17">
        <v>2</v>
      </c>
      <c r="L293" s="17">
        <v>58</v>
      </c>
      <c r="M293" s="17"/>
      <c r="N293" s="17"/>
      <c r="O293" s="17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</row>
    <row r="294" spans="1:244" ht="12" customHeight="1">
      <c r="A294" s="17">
        <f>IF(B294="户主",COUNTIF($B$5:B294,$B$5),"")</f>
        <v>104</v>
      </c>
      <c r="B294" s="21" t="s">
        <v>17</v>
      </c>
      <c r="C294" s="22" t="s">
        <v>361</v>
      </c>
      <c r="D294" s="23">
        <v>57</v>
      </c>
      <c r="E294" s="21" t="s">
        <v>28</v>
      </c>
      <c r="F294" s="21" t="s">
        <v>17</v>
      </c>
      <c r="G294" s="21">
        <v>3</v>
      </c>
      <c r="H294" s="21" t="s">
        <v>342</v>
      </c>
      <c r="I294" s="22" t="s">
        <v>21</v>
      </c>
      <c r="J294" s="17">
        <f>G294*245</f>
        <v>735</v>
      </c>
      <c r="K294" s="17"/>
      <c r="L294" s="17"/>
      <c r="M294" s="17">
        <f>J294+L294+L295+L296</f>
        <v>995</v>
      </c>
      <c r="N294" s="17">
        <f>1*15</f>
        <v>15</v>
      </c>
      <c r="O294" s="17">
        <f>M294*3+N294</f>
        <v>3000</v>
      </c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</row>
    <row r="295" spans="1:244" ht="12" customHeight="1">
      <c r="A295" s="17">
        <f>IF(B295="户主",COUNTIF($B$5:B295,$B$5),"")</f>
      </c>
      <c r="B295" s="21" t="s">
        <v>22</v>
      </c>
      <c r="C295" s="22" t="s">
        <v>362</v>
      </c>
      <c r="D295" s="23">
        <v>49</v>
      </c>
      <c r="E295" s="21" t="s">
        <v>19</v>
      </c>
      <c r="F295" s="21" t="s">
        <v>66</v>
      </c>
      <c r="G295" s="21"/>
      <c r="H295" s="21" t="s">
        <v>342</v>
      </c>
      <c r="I295" s="22" t="s">
        <v>21</v>
      </c>
      <c r="J295" s="17"/>
      <c r="K295" s="17">
        <v>5</v>
      </c>
      <c r="L295" s="17">
        <v>87</v>
      </c>
      <c r="M295" s="17"/>
      <c r="N295" s="17"/>
      <c r="O295" s="17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</row>
    <row r="296" spans="1:244" ht="12" customHeight="1">
      <c r="A296" s="17">
        <f>IF(B296="户主",COUNTIF($B$5:B296,$B$5),"")</f>
      </c>
      <c r="B296" s="21" t="s">
        <v>22</v>
      </c>
      <c r="C296" s="25" t="s">
        <v>363</v>
      </c>
      <c r="D296" s="23">
        <v>19</v>
      </c>
      <c r="E296" s="21" t="s">
        <v>28</v>
      </c>
      <c r="F296" s="21" t="s">
        <v>364</v>
      </c>
      <c r="G296" s="21"/>
      <c r="H296" s="21" t="s">
        <v>342</v>
      </c>
      <c r="I296" s="22" t="s">
        <v>21</v>
      </c>
      <c r="J296" s="17"/>
      <c r="K296" s="17">
        <v>10</v>
      </c>
      <c r="L296" s="17">
        <v>173</v>
      </c>
      <c r="M296" s="17"/>
      <c r="N296" s="17"/>
      <c r="O296" s="17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</row>
    <row r="297" spans="1:244" ht="12" customHeight="1">
      <c r="A297" s="17">
        <f>IF(B297="户主",COUNTIF($B$5:B297,$B$5),"")</f>
        <v>105</v>
      </c>
      <c r="B297" s="21" t="s">
        <v>17</v>
      </c>
      <c r="C297" s="22" t="s">
        <v>365</v>
      </c>
      <c r="D297" s="23">
        <v>48</v>
      </c>
      <c r="E297" s="21" t="s">
        <v>28</v>
      </c>
      <c r="F297" s="21" t="s">
        <v>17</v>
      </c>
      <c r="G297" s="21">
        <v>2</v>
      </c>
      <c r="H297" s="21" t="s">
        <v>342</v>
      </c>
      <c r="I297" s="22" t="s">
        <v>29</v>
      </c>
      <c r="J297" s="17">
        <f>G297*289</f>
        <v>578</v>
      </c>
      <c r="K297" s="17"/>
      <c r="L297" s="17"/>
      <c r="M297" s="17">
        <f>J297+L297+L298</f>
        <v>636</v>
      </c>
      <c r="N297" s="17">
        <f>1*15</f>
        <v>15</v>
      </c>
      <c r="O297" s="17">
        <f>M297*3+N297</f>
        <v>1923</v>
      </c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</row>
    <row r="298" spans="1:244" ht="12" customHeight="1">
      <c r="A298" s="17">
        <f>IF(B298="户主",COUNTIF($B$5:B298,$B$5),"")</f>
      </c>
      <c r="B298" s="21" t="s">
        <v>22</v>
      </c>
      <c r="C298" s="25" t="s">
        <v>366</v>
      </c>
      <c r="D298" s="23">
        <v>81</v>
      </c>
      <c r="E298" s="21" t="s">
        <v>28</v>
      </c>
      <c r="F298" s="21" t="s">
        <v>42</v>
      </c>
      <c r="G298" s="21"/>
      <c r="H298" s="21" t="s">
        <v>342</v>
      </c>
      <c r="I298" s="22" t="s">
        <v>29</v>
      </c>
      <c r="J298" s="17"/>
      <c r="K298" s="17">
        <v>2</v>
      </c>
      <c r="L298" s="17">
        <v>58</v>
      </c>
      <c r="M298" s="17"/>
      <c r="N298" s="17"/>
      <c r="O298" s="17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</row>
    <row r="299" spans="1:244" ht="12" customHeight="1">
      <c r="A299" s="17">
        <f>IF(B299="户主",COUNTIF($B$5:B299,$B$5),"")</f>
        <v>106</v>
      </c>
      <c r="B299" s="21" t="s">
        <v>17</v>
      </c>
      <c r="C299" s="22" t="s">
        <v>367</v>
      </c>
      <c r="D299" s="23">
        <v>76</v>
      </c>
      <c r="E299" s="21" t="s">
        <v>28</v>
      </c>
      <c r="F299" s="21" t="s">
        <v>17</v>
      </c>
      <c r="G299" s="21">
        <v>2</v>
      </c>
      <c r="H299" s="21" t="s">
        <v>342</v>
      </c>
      <c r="I299" s="22" t="s">
        <v>32</v>
      </c>
      <c r="J299" s="17">
        <f>G299*130</f>
        <v>260</v>
      </c>
      <c r="K299" s="17">
        <v>2</v>
      </c>
      <c r="L299" s="17">
        <v>58</v>
      </c>
      <c r="M299" s="17">
        <f>J299+L299+L300</f>
        <v>318</v>
      </c>
      <c r="N299" s="17">
        <f aca="true" t="shared" si="6" ref="N299:N304">1*15</f>
        <v>15</v>
      </c>
      <c r="O299" s="17">
        <f>M299*3+N299</f>
        <v>969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</row>
    <row r="300" spans="1:244" ht="12" customHeight="1">
      <c r="A300" s="17">
        <f>IF(B300="户主",COUNTIF($B$5:B300,$B$5),"")</f>
      </c>
      <c r="B300" s="21" t="s">
        <v>22</v>
      </c>
      <c r="C300" s="22" t="s">
        <v>368</v>
      </c>
      <c r="D300" s="23">
        <v>37</v>
      </c>
      <c r="E300" s="21" t="s">
        <v>28</v>
      </c>
      <c r="F300" s="21" t="s">
        <v>34</v>
      </c>
      <c r="G300" s="21"/>
      <c r="H300" s="21" t="s">
        <v>342</v>
      </c>
      <c r="I300" s="22" t="s">
        <v>32</v>
      </c>
      <c r="J300" s="17"/>
      <c r="K300" s="17"/>
      <c r="L300" s="17"/>
      <c r="M300" s="17"/>
      <c r="N300" s="17"/>
      <c r="O300" s="17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</row>
    <row r="301" spans="1:244" ht="12" customHeight="1">
      <c r="A301" s="17">
        <f>IF(B301="户主",COUNTIF($B$5:B301,$B$5),"")</f>
        <v>107</v>
      </c>
      <c r="B301" s="21" t="s">
        <v>17</v>
      </c>
      <c r="C301" s="22" t="s">
        <v>369</v>
      </c>
      <c r="D301" s="23">
        <v>47</v>
      </c>
      <c r="E301" s="21" t="s">
        <v>28</v>
      </c>
      <c r="F301" s="21" t="s">
        <v>17</v>
      </c>
      <c r="G301" s="21">
        <v>3</v>
      </c>
      <c r="H301" s="21" t="s">
        <v>342</v>
      </c>
      <c r="I301" s="22" t="s">
        <v>21</v>
      </c>
      <c r="J301" s="17">
        <f>G301*245</f>
        <v>735</v>
      </c>
      <c r="K301" s="17"/>
      <c r="L301" s="17"/>
      <c r="M301" s="17">
        <f>J301+L301+L302+L303</f>
        <v>908</v>
      </c>
      <c r="N301" s="17">
        <f t="shared" si="6"/>
        <v>15</v>
      </c>
      <c r="O301" s="17">
        <f>M301*3+N301</f>
        <v>2739</v>
      </c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</row>
    <row r="302" spans="1:244" ht="12" customHeight="1">
      <c r="A302" s="17">
        <f>IF(B302="户主",COUNTIF($B$5:B302,$B$5),"")</f>
      </c>
      <c r="B302" s="21" t="s">
        <v>22</v>
      </c>
      <c r="C302" s="22" t="s">
        <v>370</v>
      </c>
      <c r="D302" s="23">
        <v>47</v>
      </c>
      <c r="E302" s="21" t="s">
        <v>19</v>
      </c>
      <c r="F302" s="21" t="s">
        <v>66</v>
      </c>
      <c r="G302" s="21"/>
      <c r="H302" s="21" t="s">
        <v>342</v>
      </c>
      <c r="I302" s="22" t="s">
        <v>21</v>
      </c>
      <c r="J302" s="17"/>
      <c r="K302" s="17"/>
      <c r="L302" s="17"/>
      <c r="M302" s="17"/>
      <c r="N302" s="17"/>
      <c r="O302" s="17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</row>
    <row r="303" spans="1:244" ht="12" customHeight="1">
      <c r="A303" s="17">
        <f>IF(B303="户主",COUNTIF($B$5:B303,$B$5),"")</f>
      </c>
      <c r="B303" s="21" t="s">
        <v>22</v>
      </c>
      <c r="C303" s="22" t="s">
        <v>371</v>
      </c>
      <c r="D303" s="23">
        <v>17</v>
      </c>
      <c r="E303" s="21" t="s">
        <v>19</v>
      </c>
      <c r="F303" s="21" t="s">
        <v>40</v>
      </c>
      <c r="G303" s="21"/>
      <c r="H303" s="21" t="s">
        <v>342</v>
      </c>
      <c r="I303" s="22" t="s">
        <v>21</v>
      </c>
      <c r="J303" s="17"/>
      <c r="K303" s="17">
        <v>10</v>
      </c>
      <c r="L303" s="17">
        <v>173</v>
      </c>
      <c r="M303" s="17"/>
      <c r="N303" s="17"/>
      <c r="O303" s="17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</row>
    <row r="304" spans="1:244" ht="12" customHeight="1">
      <c r="A304" s="17">
        <f>IF(B304="户主",COUNTIF($B$5:B304,$B$5),"")</f>
        <v>108</v>
      </c>
      <c r="B304" s="22" t="s">
        <v>17</v>
      </c>
      <c r="C304" s="22" t="s">
        <v>372</v>
      </c>
      <c r="D304" s="23">
        <v>55</v>
      </c>
      <c r="E304" s="22" t="s">
        <v>28</v>
      </c>
      <c r="F304" s="22" t="s">
        <v>17</v>
      </c>
      <c r="G304" s="42">
        <v>3</v>
      </c>
      <c r="H304" s="22" t="s">
        <v>296</v>
      </c>
      <c r="I304" s="22" t="s">
        <v>21</v>
      </c>
      <c r="J304" s="17">
        <f>G304*245</f>
        <v>735</v>
      </c>
      <c r="K304" s="17"/>
      <c r="L304" s="17"/>
      <c r="M304" s="17">
        <f>J304+L304+L305+L306</f>
        <v>735</v>
      </c>
      <c r="N304" s="17">
        <f t="shared" si="6"/>
        <v>15</v>
      </c>
      <c r="O304" s="17">
        <f>M304*3+N304</f>
        <v>2220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</row>
    <row r="305" spans="1:244" ht="12" customHeight="1">
      <c r="A305" s="17">
        <f>IF(B305="户主",COUNTIF($B$5:B305,$B$5),"")</f>
      </c>
      <c r="B305" s="22" t="s">
        <v>22</v>
      </c>
      <c r="C305" s="22" t="s">
        <v>373</v>
      </c>
      <c r="D305" s="23">
        <v>49</v>
      </c>
      <c r="E305" s="22" t="s">
        <v>19</v>
      </c>
      <c r="F305" s="22" t="s">
        <v>66</v>
      </c>
      <c r="G305" s="22"/>
      <c r="H305" s="22" t="s">
        <v>296</v>
      </c>
      <c r="I305" s="22" t="s">
        <v>21</v>
      </c>
      <c r="J305" s="17"/>
      <c r="K305" s="17"/>
      <c r="L305" s="17"/>
      <c r="M305" s="17"/>
      <c r="N305" s="17"/>
      <c r="O305" s="17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</row>
    <row r="306" spans="1:244" ht="12" customHeight="1">
      <c r="A306" s="17">
        <f>IF(B306="户主",COUNTIF($B$5:B306,$B$5),"")</f>
      </c>
      <c r="B306" s="22" t="s">
        <v>22</v>
      </c>
      <c r="C306" s="22" t="s">
        <v>374</v>
      </c>
      <c r="D306" s="23">
        <v>27</v>
      </c>
      <c r="E306" s="22" t="s">
        <v>28</v>
      </c>
      <c r="F306" s="22" t="s">
        <v>34</v>
      </c>
      <c r="G306" s="22"/>
      <c r="H306" s="22" t="s">
        <v>296</v>
      </c>
      <c r="I306" s="22" t="s">
        <v>21</v>
      </c>
      <c r="J306" s="17"/>
      <c r="K306" s="17"/>
      <c r="L306" s="17"/>
      <c r="M306" s="17"/>
      <c r="N306" s="17"/>
      <c r="O306" s="1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</row>
    <row r="307" spans="1:244" ht="12" customHeight="1">
      <c r="A307" s="17">
        <f>IF(B307="户主",COUNTIF($B$5:B307,$B$5),"")</f>
        <v>109</v>
      </c>
      <c r="B307" s="22" t="s">
        <v>17</v>
      </c>
      <c r="C307" s="22" t="s">
        <v>375</v>
      </c>
      <c r="D307" s="23">
        <v>54</v>
      </c>
      <c r="E307" s="22" t="s">
        <v>28</v>
      </c>
      <c r="F307" s="22" t="s">
        <v>17</v>
      </c>
      <c r="G307" s="42">
        <v>2</v>
      </c>
      <c r="H307" s="22" t="s">
        <v>342</v>
      </c>
      <c r="I307" s="22" t="s">
        <v>21</v>
      </c>
      <c r="J307" s="17">
        <f>G307*245</f>
        <v>490</v>
      </c>
      <c r="K307" s="17"/>
      <c r="L307" s="17"/>
      <c r="M307" s="17">
        <f>J307+L307+L308</f>
        <v>490</v>
      </c>
      <c r="N307" s="17">
        <f>1*15</f>
        <v>15</v>
      </c>
      <c r="O307" s="17">
        <f>M307*3+N307</f>
        <v>1485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</row>
    <row r="308" spans="1:244" ht="12" customHeight="1">
      <c r="A308" s="17">
        <f>IF(B308="户主",COUNTIF($B$5:B308,$B$5),"")</f>
      </c>
      <c r="B308" s="22" t="s">
        <v>22</v>
      </c>
      <c r="C308" s="22" t="s">
        <v>376</v>
      </c>
      <c r="D308" s="23">
        <v>51</v>
      </c>
      <c r="E308" s="22" t="s">
        <v>28</v>
      </c>
      <c r="F308" s="22" t="s">
        <v>326</v>
      </c>
      <c r="G308" s="22"/>
      <c r="H308" s="22" t="s">
        <v>342</v>
      </c>
      <c r="I308" s="22" t="s">
        <v>21</v>
      </c>
      <c r="J308" s="17"/>
      <c r="K308" s="17"/>
      <c r="L308" s="17"/>
      <c r="M308" s="17"/>
      <c r="N308" s="17"/>
      <c r="O308" s="17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</row>
    <row r="309" spans="1:244" ht="12" customHeight="1">
      <c r="A309" s="17">
        <f>IF(B309="户主",COUNTIF($B$5:B309,$B$5),"")</f>
        <v>110</v>
      </c>
      <c r="B309" s="22" t="s">
        <v>17</v>
      </c>
      <c r="C309" s="22" t="s">
        <v>377</v>
      </c>
      <c r="D309" s="23">
        <v>49</v>
      </c>
      <c r="E309" s="22" t="s">
        <v>28</v>
      </c>
      <c r="F309" s="22" t="s">
        <v>17</v>
      </c>
      <c r="G309" s="42">
        <v>5</v>
      </c>
      <c r="H309" s="22" t="s">
        <v>342</v>
      </c>
      <c r="I309" s="22" t="s">
        <v>32</v>
      </c>
      <c r="J309" s="17">
        <f>G309*130</f>
        <v>650</v>
      </c>
      <c r="K309" s="17"/>
      <c r="L309" s="17"/>
      <c r="M309" s="17">
        <f>J309+L309+L310+L311+L312+L313</f>
        <v>1054</v>
      </c>
      <c r="N309" s="17">
        <f>1*15</f>
        <v>15</v>
      </c>
      <c r="O309" s="17">
        <f>M309*3+N309</f>
        <v>3177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</row>
    <row r="310" spans="1:244" ht="12" customHeight="1">
      <c r="A310" s="17">
        <f>IF(B310="户主",COUNTIF($B$5:B310,$B$5),"")</f>
      </c>
      <c r="B310" s="22" t="s">
        <v>22</v>
      </c>
      <c r="C310" s="22" t="s">
        <v>378</v>
      </c>
      <c r="D310" s="23">
        <v>43</v>
      </c>
      <c r="E310" s="22" t="s">
        <v>19</v>
      </c>
      <c r="F310" s="22" t="s">
        <v>66</v>
      </c>
      <c r="G310" s="22"/>
      <c r="H310" s="22" t="s">
        <v>342</v>
      </c>
      <c r="I310" s="22" t="s">
        <v>32</v>
      </c>
      <c r="J310" s="17"/>
      <c r="K310" s="17"/>
      <c r="L310" s="17"/>
      <c r="M310" s="17"/>
      <c r="N310" s="17"/>
      <c r="O310" s="17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</row>
    <row r="311" spans="1:244" ht="12" customHeight="1">
      <c r="A311" s="17">
        <f>IF(B311="户主",COUNTIF($B$5:B311,$B$5),"")</f>
      </c>
      <c r="B311" s="22" t="s">
        <v>22</v>
      </c>
      <c r="C311" s="22" t="s">
        <v>379</v>
      </c>
      <c r="D311" s="23">
        <v>23</v>
      </c>
      <c r="E311" s="22" t="s">
        <v>19</v>
      </c>
      <c r="F311" s="22" t="s">
        <v>40</v>
      </c>
      <c r="G311" s="22"/>
      <c r="H311" s="22" t="s">
        <v>342</v>
      </c>
      <c r="I311" s="22" t="s">
        <v>32</v>
      </c>
      <c r="J311" s="17"/>
      <c r="K311" s="17">
        <v>10</v>
      </c>
      <c r="L311" s="17">
        <v>173</v>
      </c>
      <c r="M311" s="17"/>
      <c r="N311" s="17"/>
      <c r="O311" s="17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</row>
    <row r="312" spans="1:244" ht="12" customHeight="1">
      <c r="A312" s="17">
        <f>IF(B312="户主",COUNTIF($B$5:B312,$B$5),"")</f>
      </c>
      <c r="B312" s="22" t="s">
        <v>22</v>
      </c>
      <c r="C312" s="22" t="s">
        <v>380</v>
      </c>
      <c r="D312" s="23">
        <v>17</v>
      </c>
      <c r="E312" s="22" t="s">
        <v>19</v>
      </c>
      <c r="F312" s="22" t="s">
        <v>40</v>
      </c>
      <c r="G312" s="22"/>
      <c r="H312" s="22" t="s">
        <v>342</v>
      </c>
      <c r="I312" s="22" t="s">
        <v>32</v>
      </c>
      <c r="J312" s="17"/>
      <c r="K312" s="17">
        <v>10</v>
      </c>
      <c r="L312" s="17">
        <v>173</v>
      </c>
      <c r="M312" s="17"/>
      <c r="N312" s="17"/>
      <c r="O312" s="17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</row>
    <row r="313" spans="1:244" ht="12" customHeight="1">
      <c r="A313" s="17">
        <f>IF(B313="户主",COUNTIF($B$5:B313,$B$5),"")</f>
      </c>
      <c r="B313" s="22" t="s">
        <v>22</v>
      </c>
      <c r="C313" s="22" t="s">
        <v>381</v>
      </c>
      <c r="D313" s="23">
        <v>80</v>
      </c>
      <c r="E313" s="22" t="s">
        <v>28</v>
      </c>
      <c r="F313" s="22" t="s">
        <v>42</v>
      </c>
      <c r="G313" s="22"/>
      <c r="H313" s="22" t="s">
        <v>342</v>
      </c>
      <c r="I313" s="22" t="s">
        <v>32</v>
      </c>
      <c r="J313" s="17"/>
      <c r="K313" s="17">
        <v>2</v>
      </c>
      <c r="L313" s="17">
        <v>58</v>
      </c>
      <c r="M313" s="17"/>
      <c r="N313" s="17"/>
      <c r="O313" s="1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</row>
    <row r="314" spans="1:244" ht="12" customHeight="1">
      <c r="A314" s="17">
        <f>IF(B314="户主",COUNTIF($B$5:B314,$B$5),"")</f>
        <v>111</v>
      </c>
      <c r="B314" s="22" t="s">
        <v>17</v>
      </c>
      <c r="C314" s="22" t="s">
        <v>382</v>
      </c>
      <c r="D314" s="23">
        <v>66</v>
      </c>
      <c r="E314" s="22" t="s">
        <v>28</v>
      </c>
      <c r="F314" s="22" t="s">
        <v>17</v>
      </c>
      <c r="G314" s="42">
        <v>5</v>
      </c>
      <c r="H314" s="22" t="s">
        <v>342</v>
      </c>
      <c r="I314" s="22" t="s">
        <v>21</v>
      </c>
      <c r="J314" s="17">
        <f>G314*245</f>
        <v>1225</v>
      </c>
      <c r="K314" s="17"/>
      <c r="L314" s="17"/>
      <c r="M314" s="17">
        <f>J314+L314+L315+L316+L317+L318</f>
        <v>1225</v>
      </c>
      <c r="N314" s="17">
        <f>1*15</f>
        <v>15</v>
      </c>
      <c r="O314" s="17">
        <f>M314*3+N314</f>
        <v>3690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</row>
    <row r="315" spans="1:244" ht="12" customHeight="1">
      <c r="A315" s="17">
        <f>IF(B315="户主",COUNTIF($B$5:B315,$B$5),"")</f>
      </c>
      <c r="B315" s="22" t="s">
        <v>22</v>
      </c>
      <c r="C315" s="22" t="s">
        <v>383</v>
      </c>
      <c r="D315" s="23">
        <v>63</v>
      </c>
      <c r="E315" s="22" t="s">
        <v>19</v>
      </c>
      <c r="F315" s="22" t="s">
        <v>66</v>
      </c>
      <c r="G315" s="22"/>
      <c r="H315" s="22" t="s">
        <v>342</v>
      </c>
      <c r="I315" s="22" t="s">
        <v>21</v>
      </c>
      <c r="J315" s="17"/>
      <c r="K315" s="17"/>
      <c r="L315" s="17"/>
      <c r="M315" s="17"/>
      <c r="N315" s="17"/>
      <c r="O315" s="17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</row>
    <row r="316" spans="1:244" ht="12" customHeight="1">
      <c r="A316" s="17">
        <f>IF(B316="户主",COUNTIF($B$5:B316,$B$5),"")</f>
      </c>
      <c r="B316" s="22" t="s">
        <v>22</v>
      </c>
      <c r="C316" s="22" t="s">
        <v>384</v>
      </c>
      <c r="D316" s="23">
        <v>40</v>
      </c>
      <c r="E316" s="22" t="s">
        <v>28</v>
      </c>
      <c r="F316" s="22" t="s">
        <v>119</v>
      </c>
      <c r="G316" s="22"/>
      <c r="H316" s="22" t="s">
        <v>342</v>
      </c>
      <c r="I316" s="22" t="s">
        <v>21</v>
      </c>
      <c r="J316" s="17"/>
      <c r="K316" s="17"/>
      <c r="L316" s="17"/>
      <c r="M316" s="17"/>
      <c r="N316" s="17"/>
      <c r="O316" s="17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</row>
    <row r="317" spans="1:244" ht="12" customHeight="1">
      <c r="A317" s="17">
        <f>IF(B317="户主",COUNTIF($B$5:B317,$B$5),"")</f>
      </c>
      <c r="B317" s="22" t="s">
        <v>22</v>
      </c>
      <c r="C317" s="22" t="s">
        <v>385</v>
      </c>
      <c r="D317" s="23">
        <v>46</v>
      </c>
      <c r="E317" s="22" t="s">
        <v>19</v>
      </c>
      <c r="F317" s="22" t="s">
        <v>53</v>
      </c>
      <c r="G317" s="22"/>
      <c r="H317" s="22" t="s">
        <v>342</v>
      </c>
      <c r="I317" s="22" t="s">
        <v>21</v>
      </c>
      <c r="J317" s="17"/>
      <c r="K317" s="17"/>
      <c r="L317" s="17"/>
      <c r="M317" s="17"/>
      <c r="N317" s="17"/>
      <c r="O317" s="17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</row>
    <row r="318" spans="1:244" ht="12" customHeight="1">
      <c r="A318" s="17">
        <f>IF(B318="户主",COUNTIF($B$5:B318,$B$5),"")</f>
      </c>
      <c r="B318" s="22" t="s">
        <v>22</v>
      </c>
      <c r="C318" s="25" t="s">
        <v>386</v>
      </c>
      <c r="D318" s="23">
        <v>19</v>
      </c>
      <c r="E318" s="22" t="s">
        <v>19</v>
      </c>
      <c r="F318" s="22" t="s">
        <v>51</v>
      </c>
      <c r="G318" s="22"/>
      <c r="H318" s="22" t="s">
        <v>342</v>
      </c>
      <c r="I318" s="22" t="s">
        <v>21</v>
      </c>
      <c r="J318" s="17"/>
      <c r="K318" s="17"/>
      <c r="L318" s="17"/>
      <c r="M318" s="17"/>
      <c r="N318" s="17"/>
      <c r="O318" s="17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</row>
    <row r="319" spans="1:244" ht="12" customHeight="1">
      <c r="A319" s="17">
        <f>IF(B319="户主",COUNTIF($B$5:B319,$B$5),"")</f>
        <v>112</v>
      </c>
      <c r="B319" s="22" t="s">
        <v>17</v>
      </c>
      <c r="C319" s="22" t="s">
        <v>387</v>
      </c>
      <c r="D319" s="23">
        <v>72</v>
      </c>
      <c r="E319" s="22" t="s">
        <v>28</v>
      </c>
      <c r="F319" s="22" t="s">
        <v>17</v>
      </c>
      <c r="G319" s="42">
        <v>6</v>
      </c>
      <c r="H319" s="22" t="s">
        <v>342</v>
      </c>
      <c r="I319" s="22" t="s">
        <v>32</v>
      </c>
      <c r="J319" s="17">
        <f>G319*130</f>
        <v>780</v>
      </c>
      <c r="K319" s="17">
        <v>2</v>
      </c>
      <c r="L319" s="17">
        <v>58</v>
      </c>
      <c r="M319" s="17">
        <f>J319+L319+L320+L321+L322+L323+L324</f>
        <v>1011</v>
      </c>
      <c r="N319" s="17">
        <f>1*15</f>
        <v>15</v>
      </c>
      <c r="O319" s="17">
        <f>M319*3+N319</f>
        <v>3048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</row>
    <row r="320" spans="1:244" ht="12" customHeight="1">
      <c r="A320" s="17">
        <f>IF(B320="户主",COUNTIF($B$5:B320,$B$5),"")</f>
      </c>
      <c r="B320" s="22" t="s">
        <v>22</v>
      </c>
      <c r="C320" s="22" t="s">
        <v>388</v>
      </c>
      <c r="D320" s="23">
        <v>67</v>
      </c>
      <c r="E320" s="22" t="s">
        <v>19</v>
      </c>
      <c r="F320" s="22" t="s">
        <v>66</v>
      </c>
      <c r="G320" s="22"/>
      <c r="H320" s="22" t="s">
        <v>342</v>
      </c>
      <c r="I320" s="22" t="s">
        <v>32</v>
      </c>
      <c r="J320" s="17"/>
      <c r="K320" s="17"/>
      <c r="L320" s="17"/>
      <c r="M320" s="17"/>
      <c r="N320" s="17"/>
      <c r="O320" s="1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</row>
    <row r="321" spans="1:244" ht="12" customHeight="1">
      <c r="A321" s="17">
        <f>IF(B321="户主",COUNTIF($B$5:B321,$B$5),"")</f>
      </c>
      <c r="B321" s="22" t="s">
        <v>22</v>
      </c>
      <c r="C321" s="22" t="s">
        <v>389</v>
      </c>
      <c r="D321" s="23">
        <v>48</v>
      </c>
      <c r="E321" s="22" t="s">
        <v>28</v>
      </c>
      <c r="F321" s="22" t="s">
        <v>34</v>
      </c>
      <c r="G321" s="22"/>
      <c r="H321" s="22" t="s">
        <v>342</v>
      </c>
      <c r="I321" s="22" t="s">
        <v>32</v>
      </c>
      <c r="J321" s="17"/>
      <c r="K321" s="17"/>
      <c r="L321" s="17"/>
      <c r="M321" s="17"/>
      <c r="N321" s="17"/>
      <c r="O321" s="17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</row>
    <row r="322" spans="1:244" ht="12" customHeight="1">
      <c r="A322" s="17">
        <f>IF(B322="户主",COUNTIF($B$5:B322,$B$5),"")</f>
      </c>
      <c r="B322" s="22" t="s">
        <v>22</v>
      </c>
      <c r="C322" s="22" t="s">
        <v>390</v>
      </c>
      <c r="D322" s="23">
        <v>42</v>
      </c>
      <c r="E322" s="22" t="s">
        <v>19</v>
      </c>
      <c r="F322" s="22" t="s">
        <v>53</v>
      </c>
      <c r="G322" s="22"/>
      <c r="H322" s="22" t="s">
        <v>342</v>
      </c>
      <c r="I322" s="22" t="s">
        <v>32</v>
      </c>
      <c r="J322" s="17"/>
      <c r="K322" s="17"/>
      <c r="L322" s="17"/>
      <c r="M322" s="17"/>
      <c r="N322" s="17"/>
      <c r="O322" s="17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</row>
    <row r="323" spans="1:244" ht="12" customHeight="1">
      <c r="A323" s="17">
        <f>IF(B323="户主",COUNTIF($B$5:B323,$B$5),"")</f>
      </c>
      <c r="B323" s="22" t="s">
        <v>22</v>
      </c>
      <c r="C323" s="22" t="s">
        <v>391</v>
      </c>
      <c r="D323" s="23">
        <v>21</v>
      </c>
      <c r="E323" s="22" t="s">
        <v>28</v>
      </c>
      <c r="F323" s="22" t="s">
        <v>164</v>
      </c>
      <c r="G323" s="22"/>
      <c r="H323" s="22" t="s">
        <v>342</v>
      </c>
      <c r="I323" s="22" t="s">
        <v>32</v>
      </c>
      <c r="J323" s="17"/>
      <c r="K323" s="17"/>
      <c r="L323" s="17"/>
      <c r="M323" s="17"/>
      <c r="N323" s="17"/>
      <c r="O323" s="1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</row>
    <row r="324" spans="1:244" ht="12" customHeight="1">
      <c r="A324" s="17">
        <f>IF(B324="户主",COUNTIF($B$5:B324,$B$5),"")</f>
      </c>
      <c r="B324" s="22" t="s">
        <v>22</v>
      </c>
      <c r="C324" s="22" t="s">
        <v>392</v>
      </c>
      <c r="D324" s="23">
        <v>12</v>
      </c>
      <c r="E324" s="22" t="s">
        <v>19</v>
      </c>
      <c r="F324" s="22" t="s">
        <v>51</v>
      </c>
      <c r="G324" s="22"/>
      <c r="H324" s="22" t="s">
        <v>342</v>
      </c>
      <c r="I324" s="22" t="s">
        <v>32</v>
      </c>
      <c r="J324" s="17"/>
      <c r="K324" s="17">
        <v>10</v>
      </c>
      <c r="L324" s="17">
        <v>173</v>
      </c>
      <c r="M324" s="17"/>
      <c r="N324" s="17"/>
      <c r="O324" s="17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</row>
    <row r="325" spans="1:249" s="3" customFormat="1" ht="12" customHeight="1">
      <c r="A325" s="17">
        <f>IF(B325="户主",COUNTIF($B$5:B325,$B$5),"")</f>
        <v>113</v>
      </c>
      <c r="B325" s="27" t="s">
        <v>17</v>
      </c>
      <c r="C325" s="27" t="s">
        <v>393</v>
      </c>
      <c r="D325" s="28">
        <v>63</v>
      </c>
      <c r="E325" s="27" t="s">
        <v>28</v>
      </c>
      <c r="F325" s="27" t="s">
        <v>17</v>
      </c>
      <c r="G325" s="28">
        <v>1</v>
      </c>
      <c r="H325" s="27" t="s">
        <v>296</v>
      </c>
      <c r="I325" s="27" t="s">
        <v>29</v>
      </c>
      <c r="J325" s="28">
        <f>G325*289</f>
        <v>289</v>
      </c>
      <c r="K325" s="24"/>
      <c r="L325" s="24"/>
      <c r="M325" s="28">
        <f>J325+L325</f>
        <v>289</v>
      </c>
      <c r="N325" s="17">
        <v>15</v>
      </c>
      <c r="O325" s="17">
        <f>M325*3+N325</f>
        <v>882</v>
      </c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11"/>
      <c r="IL325" s="11"/>
      <c r="IM325" s="11"/>
      <c r="IN325" s="11"/>
      <c r="IO325" s="11"/>
    </row>
    <row r="326" spans="1:249" s="3" customFormat="1" ht="12" customHeight="1">
      <c r="A326" s="17">
        <f>IF(B326="户主",COUNTIF($B$5:B326,$B$5),"")</f>
        <v>114</v>
      </c>
      <c r="B326" s="27" t="s">
        <v>17</v>
      </c>
      <c r="C326" s="27" t="s">
        <v>394</v>
      </c>
      <c r="D326" s="28">
        <v>79</v>
      </c>
      <c r="E326" s="27" t="s">
        <v>28</v>
      </c>
      <c r="F326" s="27" t="s">
        <v>17</v>
      </c>
      <c r="G326" s="27">
        <v>2</v>
      </c>
      <c r="H326" s="27" t="s">
        <v>296</v>
      </c>
      <c r="I326" s="27" t="s">
        <v>29</v>
      </c>
      <c r="J326" s="28">
        <f>G326*289</f>
        <v>578</v>
      </c>
      <c r="K326" s="24">
        <v>2</v>
      </c>
      <c r="L326" s="24">
        <v>58</v>
      </c>
      <c r="M326" s="28">
        <f>J326+L326+L327</f>
        <v>636</v>
      </c>
      <c r="N326" s="17">
        <v>15</v>
      </c>
      <c r="O326" s="17">
        <f>M326*3+N326</f>
        <v>1923</v>
      </c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11"/>
      <c r="IL326" s="11"/>
      <c r="IM326" s="11"/>
      <c r="IN326" s="11"/>
      <c r="IO326" s="11"/>
    </row>
    <row r="327" spans="1:249" s="3" customFormat="1" ht="12" customHeight="1">
      <c r="A327" s="26">
        <f>IF(B327="户主",COUNTIF(B$5:$B327,$B$5),"")</f>
      </c>
      <c r="B327" s="27" t="s">
        <v>22</v>
      </c>
      <c r="C327" s="27" t="s">
        <v>395</v>
      </c>
      <c r="D327" s="28">
        <v>68</v>
      </c>
      <c r="E327" s="27" t="s">
        <v>19</v>
      </c>
      <c r="F327" s="27" t="s">
        <v>22</v>
      </c>
      <c r="G327" s="27"/>
      <c r="H327" s="27" t="s">
        <v>296</v>
      </c>
      <c r="I327" s="27" t="s">
        <v>29</v>
      </c>
      <c r="J327" s="28"/>
      <c r="K327" s="24"/>
      <c r="L327" s="24"/>
      <c r="M327" s="28"/>
      <c r="N327" s="17"/>
      <c r="O327" s="36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11"/>
      <c r="IL327" s="11"/>
      <c r="IM327" s="11"/>
      <c r="IN327" s="11"/>
      <c r="IO327" s="11"/>
    </row>
    <row r="328" spans="1:249" s="3" customFormat="1" ht="12" customHeight="1">
      <c r="A328" s="17">
        <f>IF(B328="户主",COUNTIF($B$5:B328,$B$5),"")</f>
        <v>115</v>
      </c>
      <c r="B328" s="27" t="s">
        <v>17</v>
      </c>
      <c r="C328" s="27" t="s">
        <v>396</v>
      </c>
      <c r="D328" s="28">
        <v>48</v>
      </c>
      <c r="E328" s="27" t="s">
        <v>28</v>
      </c>
      <c r="F328" s="27" t="s">
        <v>17</v>
      </c>
      <c r="G328" s="27">
        <v>3</v>
      </c>
      <c r="H328" s="27" t="s">
        <v>334</v>
      </c>
      <c r="I328" s="27" t="s">
        <v>21</v>
      </c>
      <c r="J328" s="28">
        <f>G328*245</f>
        <v>735</v>
      </c>
      <c r="K328" s="24"/>
      <c r="L328" s="24"/>
      <c r="M328" s="24">
        <f>J328+L328+L329+L330</f>
        <v>851</v>
      </c>
      <c r="N328" s="17">
        <v>15</v>
      </c>
      <c r="O328" s="17">
        <f>M328*3+N328</f>
        <v>2568</v>
      </c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11"/>
      <c r="IL328" s="11"/>
      <c r="IM328" s="11"/>
      <c r="IN328" s="11"/>
      <c r="IO328" s="11"/>
    </row>
    <row r="329" spans="1:249" s="3" customFormat="1" ht="12" customHeight="1">
      <c r="A329" s="26">
        <f>IF(B329="户主",COUNTIF(B$5:$B329,$B$5),"")</f>
      </c>
      <c r="B329" s="27" t="s">
        <v>22</v>
      </c>
      <c r="C329" s="27" t="s">
        <v>397</v>
      </c>
      <c r="D329" s="28">
        <v>78</v>
      </c>
      <c r="E329" s="27" t="s">
        <v>28</v>
      </c>
      <c r="F329" s="27" t="s">
        <v>242</v>
      </c>
      <c r="G329" s="27"/>
      <c r="H329" s="27" t="s">
        <v>334</v>
      </c>
      <c r="I329" s="27" t="s">
        <v>21</v>
      </c>
      <c r="J329" s="28"/>
      <c r="K329" s="35">
        <v>2</v>
      </c>
      <c r="L329" s="35">
        <v>58</v>
      </c>
      <c r="M329" s="35"/>
      <c r="N329" s="17"/>
      <c r="O329" s="36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11"/>
      <c r="IL329" s="11"/>
      <c r="IM329" s="11"/>
      <c r="IN329" s="11"/>
      <c r="IO329" s="11"/>
    </row>
    <row r="330" spans="1:251" s="3" customFormat="1" ht="12" customHeight="1">
      <c r="A330" s="26">
        <f>IF(B330="户主",COUNTIF(B$5:$B330,$B$5),"")</f>
      </c>
      <c r="B330" s="27" t="s">
        <v>22</v>
      </c>
      <c r="C330" s="27" t="s">
        <v>398</v>
      </c>
      <c r="D330" s="28">
        <v>75</v>
      </c>
      <c r="E330" s="27" t="s">
        <v>19</v>
      </c>
      <c r="F330" s="27" t="s">
        <v>97</v>
      </c>
      <c r="G330" s="28"/>
      <c r="H330" s="27" t="s">
        <v>334</v>
      </c>
      <c r="I330" s="27" t="s">
        <v>21</v>
      </c>
      <c r="J330" s="28"/>
      <c r="K330" s="35">
        <v>2</v>
      </c>
      <c r="L330" s="35">
        <v>58</v>
      </c>
      <c r="M330" s="24"/>
      <c r="N330" s="17"/>
      <c r="O330" s="36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11"/>
      <c r="IL330" s="11"/>
      <c r="IM330" s="11"/>
      <c r="IN330" s="11"/>
      <c r="IO330" s="11"/>
      <c r="IP330" s="11"/>
      <c r="IQ330" s="11"/>
    </row>
    <row r="331" spans="1:249" s="3" customFormat="1" ht="12" customHeight="1">
      <c r="A331" s="17">
        <f>IF(B331="户主",COUNTIF($B$5:B331,$B$5),"")</f>
        <v>116</v>
      </c>
      <c r="B331" s="27" t="s">
        <v>17</v>
      </c>
      <c r="C331" s="27" t="s">
        <v>399</v>
      </c>
      <c r="D331" s="28">
        <v>38</v>
      </c>
      <c r="E331" s="27" t="s">
        <v>28</v>
      </c>
      <c r="F331" s="27" t="s">
        <v>17</v>
      </c>
      <c r="G331" s="27">
        <v>5</v>
      </c>
      <c r="H331" s="27" t="s">
        <v>342</v>
      </c>
      <c r="I331" s="27" t="s">
        <v>21</v>
      </c>
      <c r="J331" s="28">
        <f>G331*245</f>
        <v>1225</v>
      </c>
      <c r="K331" s="24"/>
      <c r="L331" s="24"/>
      <c r="M331" s="24">
        <f>J331+L331+L332+L333+L334+L335</f>
        <v>1457</v>
      </c>
      <c r="N331" s="17">
        <v>15</v>
      </c>
      <c r="O331" s="17">
        <f>M331*3+N331</f>
        <v>4386</v>
      </c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11"/>
      <c r="IL331" s="11"/>
      <c r="IM331" s="11"/>
      <c r="IN331" s="11"/>
      <c r="IO331" s="11"/>
    </row>
    <row r="332" spans="1:249" s="3" customFormat="1" ht="12" customHeight="1">
      <c r="A332" s="26">
        <f>IF(B332="户主",COUNTIF(B$5:$B332,$B$5),"")</f>
      </c>
      <c r="B332" s="27" t="s">
        <v>22</v>
      </c>
      <c r="C332" s="27" t="s">
        <v>400</v>
      </c>
      <c r="D332" s="28">
        <v>35</v>
      </c>
      <c r="E332" s="27" t="s">
        <v>19</v>
      </c>
      <c r="F332" s="27" t="s">
        <v>91</v>
      </c>
      <c r="G332" s="27"/>
      <c r="H332" s="27" t="s">
        <v>342</v>
      </c>
      <c r="I332" s="27" t="s">
        <v>21</v>
      </c>
      <c r="J332" s="28"/>
      <c r="K332" s="24"/>
      <c r="L332" s="24"/>
      <c r="M332" s="24"/>
      <c r="N332" s="17"/>
      <c r="O332" s="36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11"/>
      <c r="IL332" s="11"/>
      <c r="IM332" s="11"/>
      <c r="IN332" s="11"/>
      <c r="IO332" s="11"/>
    </row>
    <row r="333" spans="1:249" s="3" customFormat="1" ht="12" customHeight="1">
      <c r="A333" s="26">
        <f>IF(B333="户主",COUNTIF(B$5:$B333,$B$5),"")</f>
      </c>
      <c r="B333" s="27" t="s">
        <v>22</v>
      </c>
      <c r="C333" s="27" t="s">
        <v>401</v>
      </c>
      <c r="D333" s="28">
        <v>12</v>
      </c>
      <c r="E333" s="27" t="s">
        <v>28</v>
      </c>
      <c r="F333" s="27" t="s">
        <v>93</v>
      </c>
      <c r="G333" s="27"/>
      <c r="H333" s="27" t="s">
        <v>342</v>
      </c>
      <c r="I333" s="27" t="s">
        <v>21</v>
      </c>
      <c r="J333" s="28"/>
      <c r="K333" s="24">
        <v>3</v>
      </c>
      <c r="L333" s="24">
        <v>87</v>
      </c>
      <c r="M333" s="24"/>
      <c r="N333" s="17"/>
      <c r="O333" s="36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11"/>
      <c r="IL333" s="11"/>
      <c r="IM333" s="11"/>
      <c r="IN333" s="11"/>
      <c r="IO333" s="11"/>
    </row>
    <row r="334" spans="1:249" s="3" customFormat="1" ht="12" customHeight="1">
      <c r="A334" s="26">
        <f>IF(B334="户主",COUNTIF(B$5:$B334,$B$5),"")</f>
      </c>
      <c r="B334" s="27" t="s">
        <v>22</v>
      </c>
      <c r="C334" s="27" t="s">
        <v>402</v>
      </c>
      <c r="D334" s="28">
        <v>4</v>
      </c>
      <c r="E334" s="27" t="s">
        <v>19</v>
      </c>
      <c r="F334" s="27" t="s">
        <v>95</v>
      </c>
      <c r="G334" s="27"/>
      <c r="H334" s="27" t="s">
        <v>342</v>
      </c>
      <c r="I334" s="27" t="s">
        <v>21</v>
      </c>
      <c r="J334" s="28"/>
      <c r="K334" s="35">
        <v>3</v>
      </c>
      <c r="L334" s="35">
        <v>87</v>
      </c>
      <c r="M334" s="35"/>
      <c r="N334" s="17"/>
      <c r="O334" s="36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11"/>
      <c r="IL334" s="11"/>
      <c r="IM334" s="11"/>
      <c r="IN334" s="11"/>
      <c r="IO334" s="11"/>
    </row>
    <row r="335" spans="1:249" s="3" customFormat="1" ht="12" customHeight="1">
      <c r="A335" s="26">
        <f>IF(B335="户主",COUNTIF(B$5:$B335,$B$5),"")</f>
      </c>
      <c r="B335" s="27" t="s">
        <v>22</v>
      </c>
      <c r="C335" s="27" t="s">
        <v>403</v>
      </c>
      <c r="D335" s="28">
        <v>80</v>
      </c>
      <c r="E335" s="27" t="s">
        <v>19</v>
      </c>
      <c r="F335" s="27" t="s">
        <v>404</v>
      </c>
      <c r="G335" s="28"/>
      <c r="H335" s="27" t="s">
        <v>342</v>
      </c>
      <c r="I335" s="27" t="s">
        <v>21</v>
      </c>
      <c r="J335" s="28"/>
      <c r="K335" s="24">
        <v>2</v>
      </c>
      <c r="L335" s="24">
        <v>58</v>
      </c>
      <c r="M335" s="24"/>
      <c r="N335" s="17"/>
      <c r="O335" s="36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11"/>
      <c r="IL335" s="11"/>
      <c r="IM335" s="11"/>
      <c r="IN335" s="11"/>
      <c r="IO335" s="11"/>
    </row>
    <row r="336" spans="1:249" s="3" customFormat="1" ht="12" customHeight="1">
      <c r="A336" s="17">
        <f>IF(B336="户主",COUNTIF($B$5:B336,$B$5),"")</f>
        <v>117</v>
      </c>
      <c r="B336" s="27" t="s">
        <v>17</v>
      </c>
      <c r="C336" s="27" t="s">
        <v>405</v>
      </c>
      <c r="D336" s="24">
        <v>56</v>
      </c>
      <c r="E336" s="27" t="s">
        <v>28</v>
      </c>
      <c r="F336" s="27" t="s">
        <v>17</v>
      </c>
      <c r="G336" s="27">
        <v>1</v>
      </c>
      <c r="H336" s="27" t="s">
        <v>342</v>
      </c>
      <c r="I336" s="27" t="s">
        <v>21</v>
      </c>
      <c r="J336" s="28">
        <f>G336*245</f>
        <v>245</v>
      </c>
      <c r="K336" s="24"/>
      <c r="L336" s="24"/>
      <c r="M336" s="24">
        <f>J336+L336</f>
        <v>245</v>
      </c>
      <c r="N336" s="17">
        <v>15</v>
      </c>
      <c r="O336" s="17">
        <f>M336*3+N336</f>
        <v>750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11"/>
      <c r="IL336" s="11"/>
      <c r="IM336" s="11"/>
      <c r="IN336" s="11"/>
      <c r="IO336" s="11"/>
    </row>
    <row r="337" spans="1:249" s="3" customFormat="1" ht="12" customHeight="1">
      <c r="A337" s="17">
        <f>IF(B337="户主",COUNTIF($B$5:B337,$B$5),"")</f>
        <v>118</v>
      </c>
      <c r="B337" s="27" t="s">
        <v>17</v>
      </c>
      <c r="C337" s="27" t="s">
        <v>406</v>
      </c>
      <c r="D337" s="24">
        <v>66</v>
      </c>
      <c r="E337" s="27" t="s">
        <v>28</v>
      </c>
      <c r="F337" s="27" t="s">
        <v>17</v>
      </c>
      <c r="G337" s="27">
        <v>2</v>
      </c>
      <c r="H337" s="27" t="s">
        <v>270</v>
      </c>
      <c r="I337" s="27" t="s">
        <v>21</v>
      </c>
      <c r="J337" s="28">
        <f>G337*245</f>
        <v>490</v>
      </c>
      <c r="K337" s="24"/>
      <c r="L337" s="24"/>
      <c r="M337" s="24">
        <f>J337+L337+L338</f>
        <v>635</v>
      </c>
      <c r="N337" s="17">
        <v>15</v>
      </c>
      <c r="O337" s="17">
        <f>M337*3+N337</f>
        <v>1920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11"/>
      <c r="IL337" s="11"/>
      <c r="IM337" s="11"/>
      <c r="IN337" s="11"/>
      <c r="IO337" s="11"/>
    </row>
    <row r="338" spans="1:249" s="3" customFormat="1" ht="12" customHeight="1">
      <c r="A338" s="26">
        <f>IF(B338="户主",COUNTIF(B$5:$B338,$B$5),"")</f>
      </c>
      <c r="B338" s="27" t="s">
        <v>22</v>
      </c>
      <c r="C338" s="27" t="s">
        <v>407</v>
      </c>
      <c r="D338" s="24">
        <v>52</v>
      </c>
      <c r="E338" s="27" t="s">
        <v>19</v>
      </c>
      <c r="F338" s="27" t="s">
        <v>208</v>
      </c>
      <c r="G338" s="27"/>
      <c r="H338" s="27" t="s">
        <v>270</v>
      </c>
      <c r="I338" s="27" t="s">
        <v>21</v>
      </c>
      <c r="J338" s="28"/>
      <c r="K338" s="24">
        <v>4</v>
      </c>
      <c r="L338" s="24">
        <v>145</v>
      </c>
      <c r="M338" s="24"/>
      <c r="N338" s="17"/>
      <c r="O338" s="36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11"/>
      <c r="IL338" s="11"/>
      <c r="IM338" s="11"/>
      <c r="IN338" s="11"/>
      <c r="IO338" s="11"/>
    </row>
    <row r="339" spans="1:244" ht="12" customHeight="1">
      <c r="A339" s="17">
        <f>IF(B339="户主",COUNTIF($B$5:B339,$B$5),"")</f>
        <v>119</v>
      </c>
      <c r="B339" s="17" t="s">
        <v>17</v>
      </c>
      <c r="C339" s="17" t="s">
        <v>408</v>
      </c>
      <c r="D339" s="24">
        <v>61</v>
      </c>
      <c r="E339" s="19" t="s">
        <v>28</v>
      </c>
      <c r="F339" s="19" t="s">
        <v>17</v>
      </c>
      <c r="G339" s="24">
        <v>2</v>
      </c>
      <c r="H339" s="19" t="s">
        <v>342</v>
      </c>
      <c r="I339" s="19" t="s">
        <v>29</v>
      </c>
      <c r="J339" s="17">
        <f>G339*289</f>
        <v>578</v>
      </c>
      <c r="K339" s="17"/>
      <c r="L339" s="17"/>
      <c r="M339" s="17">
        <f>J339+L339+L340</f>
        <v>665</v>
      </c>
      <c r="N339" s="25">
        <v>15</v>
      </c>
      <c r="O339" s="17">
        <f>M339*3+N339</f>
        <v>2010</v>
      </c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</row>
    <row r="340" spans="1:244" ht="12" customHeight="1">
      <c r="A340" s="17">
        <f>IF(B340="户主",COUNTIF($B$5:B340,$B$5),"")</f>
      </c>
      <c r="B340" s="17" t="s">
        <v>22</v>
      </c>
      <c r="C340" s="17" t="s">
        <v>409</v>
      </c>
      <c r="D340" s="24">
        <v>58</v>
      </c>
      <c r="E340" s="19" t="s">
        <v>19</v>
      </c>
      <c r="F340" s="25" t="s">
        <v>208</v>
      </c>
      <c r="G340" s="24"/>
      <c r="H340" s="19" t="s">
        <v>342</v>
      </c>
      <c r="I340" s="19" t="s">
        <v>29</v>
      </c>
      <c r="J340" s="17"/>
      <c r="K340" s="17">
        <v>5</v>
      </c>
      <c r="L340" s="17">
        <v>87</v>
      </c>
      <c r="M340" s="17"/>
      <c r="N340" s="40"/>
      <c r="O340" s="17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</row>
    <row r="341" spans="1:244" ht="12" customHeight="1">
      <c r="A341" s="17">
        <f>IF(B341="户主",COUNTIF($B$5:B341,$B$5),"")</f>
        <v>120</v>
      </c>
      <c r="B341" s="17" t="s">
        <v>17</v>
      </c>
      <c r="C341" s="17" t="s">
        <v>410</v>
      </c>
      <c r="D341" s="24">
        <v>37</v>
      </c>
      <c r="E341" s="19" t="s">
        <v>19</v>
      </c>
      <c r="F341" s="25" t="s">
        <v>17</v>
      </c>
      <c r="G341" s="24">
        <v>3</v>
      </c>
      <c r="H341" s="19" t="s">
        <v>334</v>
      </c>
      <c r="I341" s="19" t="s">
        <v>21</v>
      </c>
      <c r="J341" s="17">
        <f>G341*245</f>
        <v>735</v>
      </c>
      <c r="K341" s="17"/>
      <c r="L341" s="17"/>
      <c r="M341" s="17">
        <f>J341+L341+L342+L343</f>
        <v>822</v>
      </c>
      <c r="N341" s="25">
        <v>15</v>
      </c>
      <c r="O341" s="17">
        <f>M341*3+N341</f>
        <v>2481</v>
      </c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</row>
    <row r="342" spans="1:244" ht="12" customHeight="1">
      <c r="A342" s="17">
        <f>IF(B342="户主",COUNTIF($B$5:B342,$B$5),"")</f>
      </c>
      <c r="B342" s="17" t="s">
        <v>22</v>
      </c>
      <c r="C342" s="17" t="s">
        <v>411</v>
      </c>
      <c r="D342" s="24">
        <v>16</v>
      </c>
      <c r="E342" s="19" t="s">
        <v>19</v>
      </c>
      <c r="F342" s="25" t="s">
        <v>148</v>
      </c>
      <c r="G342" s="24"/>
      <c r="H342" s="19" t="s">
        <v>334</v>
      </c>
      <c r="I342" s="19" t="s">
        <v>21</v>
      </c>
      <c r="J342" s="17"/>
      <c r="K342" s="17"/>
      <c r="L342" s="17"/>
      <c r="M342" s="17"/>
      <c r="N342" s="40"/>
      <c r="O342" s="1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</row>
    <row r="343" spans="1:244" ht="12" customHeight="1">
      <c r="A343" s="17">
        <f>IF(B343="户主",COUNTIF($B$5:B343,$B$5),"")</f>
      </c>
      <c r="B343" s="17" t="s">
        <v>22</v>
      </c>
      <c r="C343" s="17" t="s">
        <v>412</v>
      </c>
      <c r="D343" s="24">
        <v>11</v>
      </c>
      <c r="E343" s="19" t="s">
        <v>19</v>
      </c>
      <c r="F343" s="25" t="s">
        <v>24</v>
      </c>
      <c r="G343" s="24"/>
      <c r="H343" s="19" t="s">
        <v>334</v>
      </c>
      <c r="I343" s="19" t="s">
        <v>21</v>
      </c>
      <c r="J343" s="17"/>
      <c r="K343" s="17">
        <v>3</v>
      </c>
      <c r="L343" s="17">
        <v>87</v>
      </c>
      <c r="M343" s="17"/>
      <c r="N343" s="40"/>
      <c r="O343" s="1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</row>
    <row r="344" spans="1:249" s="1" customFormat="1" ht="12" customHeight="1">
      <c r="A344" s="17">
        <f>IF(B344="户主",COUNTIF($B$5:B344,$B$5),"")</f>
        <v>121</v>
      </c>
      <c r="B344" s="17" t="s">
        <v>17</v>
      </c>
      <c r="C344" s="17" t="s">
        <v>413</v>
      </c>
      <c r="D344" s="24">
        <v>57</v>
      </c>
      <c r="E344" s="19" t="s">
        <v>28</v>
      </c>
      <c r="F344" s="25" t="s">
        <v>17</v>
      </c>
      <c r="G344" s="24">
        <v>3</v>
      </c>
      <c r="H344" s="19" t="s">
        <v>342</v>
      </c>
      <c r="I344" s="19" t="s">
        <v>21</v>
      </c>
      <c r="J344" s="17">
        <f>G344*245</f>
        <v>735</v>
      </c>
      <c r="K344" s="17"/>
      <c r="L344" s="17"/>
      <c r="M344" s="17">
        <f>J344+L344+L345+L346</f>
        <v>822</v>
      </c>
      <c r="N344" s="25">
        <v>15</v>
      </c>
      <c r="O344" s="17">
        <f>M344*3+N344</f>
        <v>2481</v>
      </c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  <c r="FM344" s="46"/>
      <c r="FN344" s="46"/>
      <c r="FO344" s="46"/>
      <c r="FP344" s="46"/>
      <c r="FQ344" s="46"/>
      <c r="FR344" s="46"/>
      <c r="FS344" s="46"/>
      <c r="FT344" s="46"/>
      <c r="FU344" s="46"/>
      <c r="FV344" s="46"/>
      <c r="FW344" s="46"/>
      <c r="FX344" s="46"/>
      <c r="FY344" s="46"/>
      <c r="FZ344" s="46"/>
      <c r="GA344" s="46"/>
      <c r="GB344" s="46"/>
      <c r="GC344" s="46"/>
      <c r="GD344" s="46"/>
      <c r="GE344" s="46"/>
      <c r="GF344" s="46"/>
      <c r="GG344" s="46"/>
      <c r="GH344" s="46"/>
      <c r="GI344" s="46"/>
      <c r="GJ344" s="46"/>
      <c r="GK344" s="46"/>
      <c r="GL344" s="46"/>
      <c r="GM344" s="46"/>
      <c r="GN344" s="46"/>
      <c r="GO344" s="46"/>
      <c r="GP344" s="46"/>
      <c r="GQ344" s="46"/>
      <c r="GR344" s="46"/>
      <c r="GS344" s="46"/>
      <c r="GT344" s="46"/>
      <c r="GU344" s="46"/>
      <c r="GV344" s="46"/>
      <c r="GW344" s="46"/>
      <c r="GX344" s="46"/>
      <c r="GY344" s="46"/>
      <c r="GZ344" s="46"/>
      <c r="HA344" s="46"/>
      <c r="HB344" s="46"/>
      <c r="HC344" s="46"/>
      <c r="HD344" s="46"/>
      <c r="HE344" s="46"/>
      <c r="HF344" s="46"/>
      <c r="HG344" s="46"/>
      <c r="HH344" s="46"/>
      <c r="HI344" s="46"/>
      <c r="HJ344" s="46"/>
      <c r="HK344" s="46"/>
      <c r="HL344" s="46"/>
      <c r="HM344" s="46"/>
      <c r="HN344" s="46"/>
      <c r="HO344" s="46"/>
      <c r="HP344" s="46"/>
      <c r="HQ344" s="46"/>
      <c r="HR344" s="46"/>
      <c r="HS344" s="46"/>
      <c r="HT344" s="46"/>
      <c r="HU344" s="46"/>
      <c r="HV344" s="46"/>
      <c r="HW344" s="46"/>
      <c r="HX344" s="46"/>
      <c r="HY344" s="46"/>
      <c r="HZ344" s="46"/>
      <c r="IA344" s="46"/>
      <c r="IB344" s="46"/>
      <c r="IC344" s="46"/>
      <c r="ID344" s="46"/>
      <c r="IE344" s="46"/>
      <c r="IF344" s="46"/>
      <c r="IG344" s="46"/>
      <c r="IH344" s="46"/>
      <c r="II344" s="46"/>
      <c r="IJ344" s="46"/>
      <c r="IK344" s="11"/>
      <c r="IL344" s="11"/>
      <c r="IM344" s="11"/>
      <c r="IN344" s="11"/>
      <c r="IO344" s="11"/>
    </row>
    <row r="345" spans="1:244" ht="12" customHeight="1">
      <c r="A345" s="17">
        <f>IF(B345="户主",COUNTIF($B$5:B345,$B$5),"")</f>
      </c>
      <c r="B345" s="17" t="s">
        <v>22</v>
      </c>
      <c r="C345" s="17" t="s">
        <v>414</v>
      </c>
      <c r="D345" s="24">
        <v>49</v>
      </c>
      <c r="E345" s="19" t="s">
        <v>19</v>
      </c>
      <c r="F345" s="25" t="s">
        <v>208</v>
      </c>
      <c r="G345" s="24"/>
      <c r="H345" s="19" t="s">
        <v>342</v>
      </c>
      <c r="I345" s="19" t="s">
        <v>21</v>
      </c>
      <c r="J345" s="17"/>
      <c r="K345" s="17"/>
      <c r="L345" s="17"/>
      <c r="M345" s="17"/>
      <c r="N345" s="40"/>
      <c r="O345" s="17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</row>
    <row r="346" spans="1:244" ht="12" customHeight="1">
      <c r="A346" s="17">
        <f>IF(B346="户主",COUNTIF($B$5:B346,$B$5),"")</f>
      </c>
      <c r="B346" s="17" t="s">
        <v>22</v>
      </c>
      <c r="C346" s="17" t="s">
        <v>415</v>
      </c>
      <c r="D346" s="24">
        <v>88</v>
      </c>
      <c r="E346" s="19" t="s">
        <v>19</v>
      </c>
      <c r="F346" s="25" t="s">
        <v>416</v>
      </c>
      <c r="G346" s="24"/>
      <c r="H346" s="19" t="s">
        <v>342</v>
      </c>
      <c r="I346" s="19" t="s">
        <v>21</v>
      </c>
      <c r="J346" s="17"/>
      <c r="K346" s="17">
        <v>5</v>
      </c>
      <c r="L346" s="17">
        <v>87</v>
      </c>
      <c r="M346" s="17"/>
      <c r="N346" s="40"/>
      <c r="O346" s="17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</row>
    <row r="347" spans="1:244" ht="12" customHeight="1">
      <c r="A347" s="17">
        <f>IF(B347="户主",COUNTIF($B$5:B347,$B$5),"")</f>
        <v>122</v>
      </c>
      <c r="B347" s="43" t="s">
        <v>17</v>
      </c>
      <c r="C347" s="43" t="s">
        <v>417</v>
      </c>
      <c r="D347" s="44">
        <v>64</v>
      </c>
      <c r="E347" s="43" t="s">
        <v>28</v>
      </c>
      <c r="F347" s="43" t="s">
        <v>17</v>
      </c>
      <c r="G347" s="43">
        <v>3</v>
      </c>
      <c r="H347" s="43" t="s">
        <v>334</v>
      </c>
      <c r="I347" s="43" t="s">
        <v>21</v>
      </c>
      <c r="J347" s="43">
        <v>735</v>
      </c>
      <c r="K347" s="43"/>
      <c r="L347" s="43"/>
      <c r="M347" s="43">
        <f>J347+L347</f>
        <v>735</v>
      </c>
      <c r="N347" s="40">
        <v>15</v>
      </c>
      <c r="O347" s="17">
        <f>M347*3+N347</f>
        <v>2220</v>
      </c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</row>
    <row r="348" spans="1:244" ht="12" customHeight="1">
      <c r="A348" s="45"/>
      <c r="B348" s="43" t="s">
        <v>22</v>
      </c>
      <c r="C348" s="43" t="s">
        <v>418</v>
      </c>
      <c r="D348" s="44">
        <v>62</v>
      </c>
      <c r="E348" s="43" t="s">
        <v>19</v>
      </c>
      <c r="F348" s="43" t="s">
        <v>66</v>
      </c>
      <c r="G348" s="43"/>
      <c r="H348" s="43" t="s">
        <v>334</v>
      </c>
      <c r="I348" s="43" t="s">
        <v>21</v>
      </c>
      <c r="J348" s="43"/>
      <c r="K348" s="43"/>
      <c r="L348" s="43"/>
      <c r="M348" s="43"/>
      <c r="N348" s="40"/>
      <c r="O348" s="17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</row>
    <row r="349" spans="1:244" ht="12" customHeight="1">
      <c r="A349" s="45"/>
      <c r="B349" s="43" t="s">
        <v>22</v>
      </c>
      <c r="C349" s="43" t="s">
        <v>419</v>
      </c>
      <c r="D349" s="44">
        <v>27</v>
      </c>
      <c r="E349" s="43" t="s">
        <v>28</v>
      </c>
      <c r="F349" s="43" t="s">
        <v>93</v>
      </c>
      <c r="G349" s="43"/>
      <c r="H349" s="43" t="s">
        <v>334</v>
      </c>
      <c r="I349" s="43" t="s">
        <v>21</v>
      </c>
      <c r="J349" s="43"/>
      <c r="K349" s="43"/>
      <c r="L349" s="43"/>
      <c r="M349" s="43"/>
      <c r="N349" s="40"/>
      <c r="O349" s="17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</row>
    <row r="350" spans="1:244" ht="12" customHeight="1">
      <c r="A350" s="17">
        <f>IF(B350="户主",COUNTIF($B$5:B350,$B$5),"")</f>
        <v>123</v>
      </c>
      <c r="B350" s="43" t="s">
        <v>17</v>
      </c>
      <c r="C350" s="43" t="s">
        <v>420</v>
      </c>
      <c r="D350" s="44">
        <v>68</v>
      </c>
      <c r="E350" s="43" t="s">
        <v>28</v>
      </c>
      <c r="F350" s="43" t="s">
        <v>17</v>
      </c>
      <c r="G350" s="43">
        <v>4</v>
      </c>
      <c r="H350" s="43" t="s">
        <v>342</v>
      </c>
      <c r="I350" s="43" t="s">
        <v>21</v>
      </c>
      <c r="J350" s="43">
        <v>980</v>
      </c>
      <c r="K350" s="43"/>
      <c r="L350" s="43"/>
      <c r="M350" s="43">
        <f>J350+L350+L351+L352+L353</f>
        <v>1067</v>
      </c>
      <c r="N350" s="40">
        <v>15</v>
      </c>
      <c r="O350" s="17">
        <f>M350*3+N350</f>
        <v>3216</v>
      </c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</row>
    <row r="351" spans="1:244" ht="12" customHeight="1">
      <c r="A351" s="45"/>
      <c r="B351" s="43" t="s">
        <v>22</v>
      </c>
      <c r="C351" s="43" t="s">
        <v>421</v>
      </c>
      <c r="D351" s="44">
        <v>58</v>
      </c>
      <c r="E351" s="43" t="s">
        <v>19</v>
      </c>
      <c r="F351" s="43" t="s">
        <v>66</v>
      </c>
      <c r="G351" s="43"/>
      <c r="H351" s="43" t="s">
        <v>342</v>
      </c>
      <c r="I351" s="43" t="s">
        <v>21</v>
      </c>
      <c r="J351" s="43"/>
      <c r="K351" s="43"/>
      <c r="L351" s="43"/>
      <c r="M351" s="43"/>
      <c r="N351" s="40"/>
      <c r="O351" s="1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</row>
    <row r="352" spans="1:244" ht="12" customHeight="1">
      <c r="A352" s="45"/>
      <c r="B352" s="43" t="s">
        <v>22</v>
      </c>
      <c r="C352" s="43" t="s">
        <v>422</v>
      </c>
      <c r="D352" s="44">
        <v>35</v>
      </c>
      <c r="E352" s="43" t="s">
        <v>19</v>
      </c>
      <c r="F352" s="43" t="s">
        <v>95</v>
      </c>
      <c r="G352" s="43"/>
      <c r="H352" s="43" t="s">
        <v>342</v>
      </c>
      <c r="I352" s="43" t="s">
        <v>21</v>
      </c>
      <c r="J352" s="43"/>
      <c r="K352" s="43"/>
      <c r="L352" s="43"/>
      <c r="M352" s="43"/>
      <c r="N352" s="40"/>
      <c r="O352" s="17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</row>
    <row r="353" spans="1:244" ht="12" customHeight="1">
      <c r="A353" s="45"/>
      <c r="B353" s="43" t="s">
        <v>22</v>
      </c>
      <c r="C353" s="43" t="s">
        <v>423</v>
      </c>
      <c r="D353" s="44">
        <v>4</v>
      </c>
      <c r="E353" s="43" t="s">
        <v>28</v>
      </c>
      <c r="F353" s="43" t="s">
        <v>164</v>
      </c>
      <c r="G353" s="43"/>
      <c r="H353" s="43" t="s">
        <v>342</v>
      </c>
      <c r="I353" s="43" t="s">
        <v>21</v>
      </c>
      <c r="J353" s="43"/>
      <c r="K353" s="43">
        <v>3</v>
      </c>
      <c r="L353" s="43">
        <v>87</v>
      </c>
      <c r="M353" s="43"/>
      <c r="N353" s="40"/>
      <c r="O353" s="1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</row>
    <row r="354" spans="1:244" ht="12" customHeight="1">
      <c r="A354" s="17">
        <f>IF(B354="户主",COUNTIF($B$5:B354,$B$5),"")</f>
        <v>124</v>
      </c>
      <c r="B354" s="21" t="s">
        <v>17</v>
      </c>
      <c r="C354" s="21" t="s">
        <v>424</v>
      </c>
      <c r="D354" s="23">
        <v>81</v>
      </c>
      <c r="E354" s="21" t="s">
        <v>28</v>
      </c>
      <c r="F354" s="21" t="s">
        <v>17</v>
      </c>
      <c r="G354" s="21">
        <v>1</v>
      </c>
      <c r="H354" s="21" t="s">
        <v>425</v>
      </c>
      <c r="I354" s="21" t="s">
        <v>32</v>
      </c>
      <c r="J354" s="17">
        <f>G354*130</f>
        <v>130</v>
      </c>
      <c r="K354" s="17">
        <v>2</v>
      </c>
      <c r="L354" s="17">
        <v>58</v>
      </c>
      <c r="M354" s="17">
        <f>J354+L354</f>
        <v>188</v>
      </c>
      <c r="N354" s="17">
        <f>1*15</f>
        <v>15</v>
      </c>
      <c r="O354" s="17">
        <f>M354*3+N354</f>
        <v>579</v>
      </c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</row>
    <row r="355" spans="1:244" ht="12" customHeight="1">
      <c r="A355" s="17">
        <f>IF(B355="户主",COUNTIF($B$5:B355,$B$5),"")</f>
        <v>125</v>
      </c>
      <c r="B355" s="21" t="s">
        <v>17</v>
      </c>
      <c r="C355" s="21" t="s">
        <v>426</v>
      </c>
      <c r="D355" s="23">
        <v>62</v>
      </c>
      <c r="E355" s="21" t="s">
        <v>28</v>
      </c>
      <c r="F355" s="21" t="s">
        <v>17</v>
      </c>
      <c r="G355" s="21">
        <v>3</v>
      </c>
      <c r="H355" s="21" t="s">
        <v>425</v>
      </c>
      <c r="I355" s="21" t="s">
        <v>32</v>
      </c>
      <c r="J355" s="17">
        <f>G355*130</f>
        <v>390</v>
      </c>
      <c r="K355" s="17">
        <v>5</v>
      </c>
      <c r="L355" s="17">
        <v>87</v>
      </c>
      <c r="M355" s="17">
        <f>J355+L355+L356+L357</f>
        <v>477</v>
      </c>
      <c r="N355" s="17">
        <f>1*15</f>
        <v>15</v>
      </c>
      <c r="O355" s="17">
        <f>M355*3+N355</f>
        <v>1446</v>
      </c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</row>
    <row r="356" spans="1:244" ht="12" customHeight="1">
      <c r="A356" s="17">
        <f>IF(B356="户主",COUNTIF($B$5:B356,$B$5),"")</f>
      </c>
      <c r="B356" s="21" t="s">
        <v>22</v>
      </c>
      <c r="C356" s="21" t="s">
        <v>427</v>
      </c>
      <c r="D356" s="23">
        <v>64</v>
      </c>
      <c r="E356" s="21" t="s">
        <v>19</v>
      </c>
      <c r="F356" s="21" t="s">
        <v>208</v>
      </c>
      <c r="G356" s="21"/>
      <c r="H356" s="21" t="s">
        <v>425</v>
      </c>
      <c r="I356" s="21" t="s">
        <v>32</v>
      </c>
      <c r="J356" s="17"/>
      <c r="K356" s="17"/>
      <c r="L356" s="17"/>
      <c r="M356" s="17"/>
      <c r="N356" s="17"/>
      <c r="O356" s="17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</row>
    <row r="357" spans="1:244" ht="12" customHeight="1">
      <c r="A357" s="17">
        <f>IF(B357="户主",COUNTIF($B$5:B357,$B$5),"")</f>
      </c>
      <c r="B357" s="21" t="s">
        <v>22</v>
      </c>
      <c r="C357" s="21" t="s">
        <v>428</v>
      </c>
      <c r="D357" s="23">
        <v>31</v>
      </c>
      <c r="E357" s="21" t="s">
        <v>28</v>
      </c>
      <c r="F357" s="21" t="s">
        <v>34</v>
      </c>
      <c r="G357" s="21"/>
      <c r="H357" s="21" t="s">
        <v>425</v>
      </c>
      <c r="I357" s="21" t="s">
        <v>32</v>
      </c>
      <c r="J357" s="17"/>
      <c r="K357" s="17"/>
      <c r="L357" s="17"/>
      <c r="M357" s="17"/>
      <c r="N357" s="17"/>
      <c r="O357" s="17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</row>
    <row r="358" spans="1:244" ht="12" customHeight="1">
      <c r="A358" s="17">
        <f>IF(B358="户主",COUNTIF($B$5:B358,$B$5),"")</f>
        <v>126</v>
      </c>
      <c r="B358" s="21" t="s">
        <v>17</v>
      </c>
      <c r="C358" s="21" t="s">
        <v>429</v>
      </c>
      <c r="D358" s="23">
        <v>62</v>
      </c>
      <c r="E358" s="21" t="s">
        <v>28</v>
      </c>
      <c r="F358" s="21" t="s">
        <v>17</v>
      </c>
      <c r="G358" s="21">
        <v>3</v>
      </c>
      <c r="H358" s="21" t="s">
        <v>425</v>
      </c>
      <c r="I358" s="21" t="s">
        <v>32</v>
      </c>
      <c r="J358" s="17">
        <f>G358*130</f>
        <v>390</v>
      </c>
      <c r="K358" s="17"/>
      <c r="L358" s="17"/>
      <c r="M358" s="17">
        <f>J358+L358+L359+L360</f>
        <v>535</v>
      </c>
      <c r="N358" s="17">
        <f>1*15</f>
        <v>15</v>
      </c>
      <c r="O358" s="17">
        <f>M358*3+N358</f>
        <v>1620</v>
      </c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</row>
    <row r="359" spans="1:244" ht="12" customHeight="1">
      <c r="A359" s="17">
        <f>IF(B359="户主",COUNTIF($B$5:B359,$B$5),"")</f>
      </c>
      <c r="B359" s="21" t="s">
        <v>22</v>
      </c>
      <c r="C359" s="21" t="s">
        <v>430</v>
      </c>
      <c r="D359" s="23">
        <v>59</v>
      </c>
      <c r="E359" s="21" t="s">
        <v>19</v>
      </c>
      <c r="F359" s="21" t="s">
        <v>208</v>
      </c>
      <c r="G359" s="21"/>
      <c r="H359" s="21" t="s">
        <v>425</v>
      </c>
      <c r="I359" s="21" t="s">
        <v>32</v>
      </c>
      <c r="J359" s="17"/>
      <c r="K359" s="17">
        <v>4</v>
      </c>
      <c r="L359" s="17">
        <v>145</v>
      </c>
      <c r="M359" s="17"/>
      <c r="N359" s="17"/>
      <c r="O359" s="1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</row>
    <row r="360" spans="1:244" ht="12" customHeight="1">
      <c r="A360" s="17">
        <f>IF(B360="户主",COUNTIF($B$5:B360,$B$5),"")</f>
      </c>
      <c r="B360" s="21" t="s">
        <v>22</v>
      </c>
      <c r="C360" s="21" t="s">
        <v>431</v>
      </c>
      <c r="D360" s="23">
        <v>33</v>
      </c>
      <c r="E360" s="21" t="s">
        <v>28</v>
      </c>
      <c r="F360" s="21" t="s">
        <v>34</v>
      </c>
      <c r="G360" s="21"/>
      <c r="H360" s="21" t="s">
        <v>425</v>
      </c>
      <c r="I360" s="21" t="s">
        <v>32</v>
      </c>
      <c r="J360" s="17"/>
      <c r="K360" s="17"/>
      <c r="L360" s="17"/>
      <c r="M360" s="17"/>
      <c r="N360" s="17"/>
      <c r="O360" s="17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</row>
    <row r="361" spans="1:244" ht="12" customHeight="1">
      <c r="A361" s="17">
        <f>IF(B361="户主",COUNTIF($B$5:B361,$B$5),"")</f>
        <v>127</v>
      </c>
      <c r="B361" s="21" t="s">
        <v>17</v>
      </c>
      <c r="C361" s="21" t="s">
        <v>432</v>
      </c>
      <c r="D361" s="23">
        <v>70</v>
      </c>
      <c r="E361" s="21" t="s">
        <v>28</v>
      </c>
      <c r="F361" s="21" t="s">
        <v>17</v>
      </c>
      <c r="G361" s="21">
        <v>2</v>
      </c>
      <c r="H361" s="21" t="s">
        <v>433</v>
      </c>
      <c r="I361" s="21" t="s">
        <v>21</v>
      </c>
      <c r="J361" s="17">
        <f>G361*245</f>
        <v>490</v>
      </c>
      <c r="K361" s="35">
        <v>2</v>
      </c>
      <c r="L361" s="35">
        <v>58</v>
      </c>
      <c r="M361" s="17">
        <f>J361+L361+L362</f>
        <v>635</v>
      </c>
      <c r="N361" s="17">
        <f>1*15</f>
        <v>15</v>
      </c>
      <c r="O361" s="17">
        <f>M361*3+N361</f>
        <v>1920</v>
      </c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</row>
    <row r="362" spans="1:244" ht="12" customHeight="1">
      <c r="A362" s="17">
        <f>IF(B362="户主",COUNTIF($B$5:B362,$B$5),"")</f>
      </c>
      <c r="B362" s="21" t="s">
        <v>22</v>
      </c>
      <c r="C362" s="21" t="s">
        <v>434</v>
      </c>
      <c r="D362" s="23">
        <v>44</v>
      </c>
      <c r="E362" s="21" t="s">
        <v>28</v>
      </c>
      <c r="F362" s="21" t="s">
        <v>34</v>
      </c>
      <c r="G362" s="21"/>
      <c r="H362" s="21" t="s">
        <v>433</v>
      </c>
      <c r="I362" s="21" t="s">
        <v>21</v>
      </c>
      <c r="J362" s="17"/>
      <c r="K362" s="17">
        <v>5</v>
      </c>
      <c r="L362" s="17">
        <v>87</v>
      </c>
      <c r="M362" s="17"/>
      <c r="N362" s="17"/>
      <c r="O362" s="17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</row>
    <row r="363" spans="1:244" ht="12" customHeight="1">
      <c r="A363" s="17">
        <f>IF(B363="户主",COUNTIF($B$5:B363,$B$5),"")</f>
        <v>128</v>
      </c>
      <c r="B363" s="21" t="s">
        <v>17</v>
      </c>
      <c r="C363" s="21" t="s">
        <v>435</v>
      </c>
      <c r="D363" s="23">
        <v>80</v>
      </c>
      <c r="E363" s="21" t="s">
        <v>19</v>
      </c>
      <c r="F363" s="21" t="s">
        <v>17</v>
      </c>
      <c r="G363" s="21">
        <v>2</v>
      </c>
      <c r="H363" s="21" t="s">
        <v>433</v>
      </c>
      <c r="I363" s="21" t="s">
        <v>32</v>
      </c>
      <c r="J363" s="17">
        <f>G363*130</f>
        <v>260</v>
      </c>
      <c r="K363" s="17">
        <v>2</v>
      </c>
      <c r="L363" s="17">
        <v>58</v>
      </c>
      <c r="M363" s="17">
        <f>J363+L363+L364</f>
        <v>318</v>
      </c>
      <c r="N363" s="17">
        <f>1*15</f>
        <v>15</v>
      </c>
      <c r="O363" s="17">
        <f>M363*3+N363</f>
        <v>969</v>
      </c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</row>
    <row r="364" spans="1:244" ht="12" customHeight="1">
      <c r="A364" s="17">
        <f>IF(B364="户主",COUNTIF($B$5:B364,$B$5),"")</f>
      </c>
      <c r="B364" s="21" t="s">
        <v>22</v>
      </c>
      <c r="C364" s="21" t="s">
        <v>436</v>
      </c>
      <c r="D364" s="23">
        <v>47</v>
      </c>
      <c r="E364" s="21" t="s">
        <v>28</v>
      </c>
      <c r="F364" s="21" t="s">
        <v>34</v>
      </c>
      <c r="G364" s="21"/>
      <c r="H364" s="21" t="s">
        <v>433</v>
      </c>
      <c r="I364" s="21" t="s">
        <v>32</v>
      </c>
      <c r="J364" s="17"/>
      <c r="K364" s="17"/>
      <c r="L364" s="17"/>
      <c r="M364" s="17"/>
      <c r="N364" s="17"/>
      <c r="O364" s="17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</row>
    <row r="365" spans="1:244" ht="12" customHeight="1">
      <c r="A365" s="17">
        <f>IF(B365="户主",COUNTIF($B$5:B365,$B$5),"")</f>
        <v>129</v>
      </c>
      <c r="B365" s="21" t="s">
        <v>17</v>
      </c>
      <c r="C365" s="21" t="s">
        <v>437</v>
      </c>
      <c r="D365" s="23">
        <v>51</v>
      </c>
      <c r="E365" s="21" t="s">
        <v>28</v>
      </c>
      <c r="F365" s="21" t="s">
        <v>17</v>
      </c>
      <c r="G365" s="21">
        <v>2</v>
      </c>
      <c r="H365" s="21" t="s">
        <v>433</v>
      </c>
      <c r="I365" s="22" t="s">
        <v>29</v>
      </c>
      <c r="J365" s="17">
        <f>G365*289</f>
        <v>578</v>
      </c>
      <c r="K365" s="17">
        <v>4</v>
      </c>
      <c r="L365" s="17">
        <v>145</v>
      </c>
      <c r="M365" s="17">
        <f>J365+L365+L366</f>
        <v>781</v>
      </c>
      <c r="N365" s="17">
        <f>1*15</f>
        <v>15</v>
      </c>
      <c r="O365" s="17">
        <f>M365*3+N365</f>
        <v>2358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</row>
    <row r="366" spans="1:244" ht="12" customHeight="1">
      <c r="A366" s="17">
        <f>IF(B366="户主",COUNTIF($B$5:B366,$B$5),"")</f>
      </c>
      <c r="B366" s="21" t="s">
        <v>22</v>
      </c>
      <c r="C366" s="21" t="s">
        <v>438</v>
      </c>
      <c r="D366" s="23">
        <v>82</v>
      </c>
      <c r="E366" s="21" t="s">
        <v>28</v>
      </c>
      <c r="F366" s="21" t="s">
        <v>42</v>
      </c>
      <c r="G366" s="21"/>
      <c r="H366" s="21" t="s">
        <v>433</v>
      </c>
      <c r="I366" s="22" t="s">
        <v>29</v>
      </c>
      <c r="J366" s="17"/>
      <c r="K366" s="17">
        <v>2</v>
      </c>
      <c r="L366" s="17">
        <v>58</v>
      </c>
      <c r="M366" s="17"/>
      <c r="N366" s="17"/>
      <c r="O366" s="17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</row>
    <row r="367" spans="1:244" ht="12" customHeight="1">
      <c r="A367" s="17">
        <f>IF(B367="户主",COUNTIF($B$5:B367,$B$5),"")</f>
        <v>130</v>
      </c>
      <c r="B367" s="21" t="s">
        <v>17</v>
      </c>
      <c r="C367" s="21" t="s">
        <v>439</v>
      </c>
      <c r="D367" s="23">
        <v>74</v>
      </c>
      <c r="E367" s="21" t="s">
        <v>28</v>
      </c>
      <c r="F367" s="21" t="s">
        <v>17</v>
      </c>
      <c r="G367" s="21">
        <v>2</v>
      </c>
      <c r="H367" s="21" t="s">
        <v>440</v>
      </c>
      <c r="I367" s="21" t="s">
        <v>32</v>
      </c>
      <c r="J367" s="17">
        <f>G367*130</f>
        <v>260</v>
      </c>
      <c r="K367" s="17">
        <v>5</v>
      </c>
      <c r="L367" s="17">
        <v>87</v>
      </c>
      <c r="M367" s="17">
        <f>J367+L367+L368</f>
        <v>434</v>
      </c>
      <c r="N367" s="17">
        <f>1*15</f>
        <v>15</v>
      </c>
      <c r="O367" s="17">
        <f>M367*3+N367</f>
        <v>1317</v>
      </c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</row>
    <row r="368" spans="1:244" ht="12" customHeight="1">
      <c r="A368" s="17">
        <f>IF(B368="户主",COUNTIF($B$5:B368,$B$5),"")</f>
      </c>
      <c r="B368" s="21" t="s">
        <v>22</v>
      </c>
      <c r="C368" s="21" t="s">
        <v>441</v>
      </c>
      <c r="D368" s="23">
        <v>61</v>
      </c>
      <c r="E368" s="21" t="s">
        <v>19</v>
      </c>
      <c r="F368" s="21" t="s">
        <v>208</v>
      </c>
      <c r="G368" s="21"/>
      <c r="H368" s="21" t="s">
        <v>440</v>
      </c>
      <c r="I368" s="21" t="s">
        <v>32</v>
      </c>
      <c r="J368" s="17"/>
      <c r="K368" s="17">
        <v>5</v>
      </c>
      <c r="L368" s="17">
        <v>87</v>
      </c>
      <c r="M368" s="17"/>
      <c r="N368" s="17"/>
      <c r="O368" s="17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</row>
    <row r="369" spans="1:244" ht="12" customHeight="1">
      <c r="A369" s="17">
        <f>IF(B369="户主",COUNTIF($B$5:B369,$B$5),"")</f>
        <v>131</v>
      </c>
      <c r="B369" s="21" t="s">
        <v>17</v>
      </c>
      <c r="C369" s="21" t="s">
        <v>442</v>
      </c>
      <c r="D369" s="23">
        <v>75</v>
      </c>
      <c r="E369" s="21" t="s">
        <v>19</v>
      </c>
      <c r="F369" s="21" t="s">
        <v>17</v>
      </c>
      <c r="G369" s="21">
        <v>1</v>
      </c>
      <c r="H369" s="21" t="s">
        <v>440</v>
      </c>
      <c r="I369" s="21" t="s">
        <v>29</v>
      </c>
      <c r="J369" s="17">
        <f>G369*289</f>
        <v>289</v>
      </c>
      <c r="K369" s="17">
        <v>2</v>
      </c>
      <c r="L369" s="17">
        <v>58</v>
      </c>
      <c r="M369" s="17">
        <f>J369+L369</f>
        <v>347</v>
      </c>
      <c r="N369" s="17">
        <f>1*15</f>
        <v>15</v>
      </c>
      <c r="O369" s="17">
        <f>M369*3+N369</f>
        <v>1056</v>
      </c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</row>
    <row r="370" spans="1:244" ht="12" customHeight="1">
      <c r="A370" s="17">
        <f>IF(B370="户主",COUNTIF($B$5:B370,$B$5),"")</f>
        <v>132</v>
      </c>
      <c r="B370" s="21" t="s">
        <v>17</v>
      </c>
      <c r="C370" s="21" t="s">
        <v>443</v>
      </c>
      <c r="D370" s="23">
        <v>46</v>
      </c>
      <c r="E370" s="21" t="s">
        <v>28</v>
      </c>
      <c r="F370" s="21" t="s">
        <v>17</v>
      </c>
      <c r="G370" s="21">
        <v>1</v>
      </c>
      <c r="H370" s="21" t="s">
        <v>440</v>
      </c>
      <c r="I370" s="21" t="s">
        <v>29</v>
      </c>
      <c r="J370" s="17">
        <f>G370*289</f>
        <v>289</v>
      </c>
      <c r="K370" s="17"/>
      <c r="L370" s="17"/>
      <c r="M370" s="17">
        <f>J370+L370</f>
        <v>289</v>
      </c>
      <c r="N370" s="17">
        <f>1*15</f>
        <v>15</v>
      </c>
      <c r="O370" s="17">
        <f>M370*3+N370</f>
        <v>882</v>
      </c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</row>
    <row r="371" spans="1:244" ht="12" customHeight="1">
      <c r="A371" s="17">
        <f>IF(B371="户主",COUNTIF($B$5:B371,$B$5),"")</f>
        <v>133</v>
      </c>
      <c r="B371" s="21" t="s">
        <v>17</v>
      </c>
      <c r="C371" s="21" t="s">
        <v>444</v>
      </c>
      <c r="D371" s="23">
        <v>73</v>
      </c>
      <c r="E371" s="21" t="s">
        <v>28</v>
      </c>
      <c r="F371" s="21" t="s">
        <v>17</v>
      </c>
      <c r="G371" s="21">
        <v>2</v>
      </c>
      <c r="H371" s="21" t="s">
        <v>445</v>
      </c>
      <c r="I371" s="21" t="s">
        <v>32</v>
      </c>
      <c r="J371" s="17">
        <f>G371*130</f>
        <v>260</v>
      </c>
      <c r="K371" s="17">
        <v>2</v>
      </c>
      <c r="L371" s="17">
        <v>58</v>
      </c>
      <c r="M371" s="17">
        <f>J371+L371+L372</f>
        <v>318</v>
      </c>
      <c r="N371" s="17">
        <f>1*15</f>
        <v>15</v>
      </c>
      <c r="O371" s="17">
        <f>M371*3+N371</f>
        <v>969</v>
      </c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</row>
    <row r="372" spans="1:244" ht="12" customHeight="1">
      <c r="A372" s="17">
        <f>IF(B372="户主",COUNTIF($B$5:B372,$B$5),"")</f>
      </c>
      <c r="B372" s="21" t="s">
        <v>22</v>
      </c>
      <c r="C372" s="21" t="s">
        <v>446</v>
      </c>
      <c r="D372" s="23">
        <v>54</v>
      </c>
      <c r="E372" s="21" t="s">
        <v>19</v>
      </c>
      <c r="F372" s="21" t="s">
        <v>208</v>
      </c>
      <c r="G372" s="21"/>
      <c r="H372" s="21" t="s">
        <v>445</v>
      </c>
      <c r="I372" s="21" t="s">
        <v>32</v>
      </c>
      <c r="J372" s="17"/>
      <c r="K372" s="17"/>
      <c r="L372" s="17"/>
      <c r="M372" s="17"/>
      <c r="N372" s="17"/>
      <c r="O372" s="1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</row>
    <row r="373" spans="1:244" ht="12" customHeight="1">
      <c r="A373" s="17">
        <f>IF(B373="户主",COUNTIF($B$5:B373,$B$5),"")</f>
        <v>134</v>
      </c>
      <c r="B373" s="21" t="s">
        <v>17</v>
      </c>
      <c r="C373" s="21" t="s">
        <v>447</v>
      </c>
      <c r="D373" s="23">
        <v>75</v>
      </c>
      <c r="E373" s="21" t="s">
        <v>19</v>
      </c>
      <c r="F373" s="21" t="s">
        <v>17</v>
      </c>
      <c r="G373" s="21">
        <v>1</v>
      </c>
      <c r="H373" s="21" t="s">
        <v>448</v>
      </c>
      <c r="I373" s="21" t="s">
        <v>29</v>
      </c>
      <c r="J373" s="17">
        <f>G373*289</f>
        <v>289</v>
      </c>
      <c r="K373" s="17">
        <v>2</v>
      </c>
      <c r="L373" s="17">
        <v>58</v>
      </c>
      <c r="M373" s="17">
        <f>J373+L373</f>
        <v>347</v>
      </c>
      <c r="N373" s="17">
        <f>1*15</f>
        <v>15</v>
      </c>
      <c r="O373" s="17">
        <f>M373*3+N373</f>
        <v>1056</v>
      </c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</row>
    <row r="374" spans="1:244" ht="12" customHeight="1">
      <c r="A374" s="17">
        <f>IF(B374="户主",COUNTIF($B$5:B374,$B$5),"")</f>
        <v>135</v>
      </c>
      <c r="B374" s="21" t="s">
        <v>17</v>
      </c>
      <c r="C374" s="21" t="s">
        <v>449</v>
      </c>
      <c r="D374" s="23">
        <v>66</v>
      </c>
      <c r="E374" s="21" t="s">
        <v>28</v>
      </c>
      <c r="F374" s="21" t="s">
        <v>17</v>
      </c>
      <c r="G374" s="21">
        <v>1</v>
      </c>
      <c r="H374" s="21" t="s">
        <v>448</v>
      </c>
      <c r="I374" s="22" t="s">
        <v>29</v>
      </c>
      <c r="J374" s="17">
        <f>G374*289</f>
        <v>289</v>
      </c>
      <c r="K374" s="17"/>
      <c r="L374" s="17"/>
      <c r="M374" s="17">
        <f>J374+L374</f>
        <v>289</v>
      </c>
      <c r="N374" s="17">
        <f>1*15</f>
        <v>15</v>
      </c>
      <c r="O374" s="17">
        <f>M374*3+N374</f>
        <v>882</v>
      </c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</row>
    <row r="375" spans="1:244" ht="12" customHeight="1">
      <c r="A375" s="17">
        <f>IF(B375="户主",COUNTIF($B$5:B375,$B$5),"")</f>
        <v>136</v>
      </c>
      <c r="B375" s="21" t="s">
        <v>17</v>
      </c>
      <c r="C375" s="25" t="s">
        <v>450</v>
      </c>
      <c r="D375" s="23">
        <v>78</v>
      </c>
      <c r="E375" s="27" t="s">
        <v>19</v>
      </c>
      <c r="F375" s="21" t="s">
        <v>17</v>
      </c>
      <c r="G375" s="21">
        <v>2</v>
      </c>
      <c r="H375" s="21" t="s">
        <v>448</v>
      </c>
      <c r="I375" s="21" t="s">
        <v>21</v>
      </c>
      <c r="J375" s="17">
        <f>G375*245</f>
        <v>490</v>
      </c>
      <c r="K375" s="17">
        <v>2</v>
      </c>
      <c r="L375" s="17">
        <v>58</v>
      </c>
      <c r="M375" s="17">
        <f>J375+L375+L376</f>
        <v>548</v>
      </c>
      <c r="N375" s="17">
        <f aca="true" t="shared" si="7" ref="N375:N380">1*15</f>
        <v>15</v>
      </c>
      <c r="O375" s="17">
        <f>M375*3+N375</f>
        <v>1659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</row>
    <row r="376" spans="1:244" ht="12" customHeight="1">
      <c r="A376" s="17">
        <f>IF(B376="户主",COUNTIF($B$5:B376,$B$5),"")</f>
      </c>
      <c r="B376" s="21" t="s">
        <v>22</v>
      </c>
      <c r="C376" s="21" t="s">
        <v>451</v>
      </c>
      <c r="D376" s="23">
        <v>43</v>
      </c>
      <c r="E376" s="21" t="s">
        <v>28</v>
      </c>
      <c r="F376" s="21" t="s">
        <v>34</v>
      </c>
      <c r="G376" s="21"/>
      <c r="H376" s="21" t="s">
        <v>448</v>
      </c>
      <c r="I376" s="21" t="s">
        <v>21</v>
      </c>
      <c r="J376" s="17"/>
      <c r="K376" s="17"/>
      <c r="L376" s="17"/>
      <c r="M376" s="17"/>
      <c r="N376" s="17"/>
      <c r="O376" s="17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</row>
    <row r="377" spans="1:244" ht="12" customHeight="1">
      <c r="A377" s="17">
        <f>IF(B377="户主",COUNTIF($B$5:B377,$B$5),"")</f>
        <v>137</v>
      </c>
      <c r="B377" s="21" t="s">
        <v>17</v>
      </c>
      <c r="C377" s="21" t="s">
        <v>452</v>
      </c>
      <c r="D377" s="23">
        <v>53</v>
      </c>
      <c r="E377" s="21" t="s">
        <v>28</v>
      </c>
      <c r="F377" s="21" t="s">
        <v>17</v>
      </c>
      <c r="G377" s="21">
        <v>2</v>
      </c>
      <c r="H377" s="21" t="s">
        <v>448</v>
      </c>
      <c r="I377" s="21" t="s">
        <v>32</v>
      </c>
      <c r="J377" s="17">
        <f>G377*130</f>
        <v>260</v>
      </c>
      <c r="K377" s="17">
        <v>5</v>
      </c>
      <c r="L377" s="17">
        <v>87</v>
      </c>
      <c r="M377" s="17">
        <f>J377+L377+L378</f>
        <v>405</v>
      </c>
      <c r="N377" s="17">
        <f t="shared" si="7"/>
        <v>15</v>
      </c>
      <c r="O377" s="17">
        <f>M377*3+N377</f>
        <v>1230</v>
      </c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</row>
    <row r="378" spans="1:244" ht="12" customHeight="1">
      <c r="A378" s="17">
        <f>IF(B378="户主",COUNTIF($B$5:B378,$B$5),"")</f>
      </c>
      <c r="B378" s="21" t="s">
        <v>22</v>
      </c>
      <c r="C378" s="21" t="s">
        <v>453</v>
      </c>
      <c r="D378" s="23">
        <v>75</v>
      </c>
      <c r="E378" s="21" t="s">
        <v>19</v>
      </c>
      <c r="F378" s="21" t="s">
        <v>47</v>
      </c>
      <c r="G378" s="21"/>
      <c r="H378" s="21" t="s">
        <v>448</v>
      </c>
      <c r="I378" s="21" t="s">
        <v>32</v>
      </c>
      <c r="J378" s="17"/>
      <c r="K378" s="17">
        <v>2</v>
      </c>
      <c r="L378" s="17">
        <v>58</v>
      </c>
      <c r="M378" s="17"/>
      <c r="N378" s="17"/>
      <c r="O378" s="17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</row>
    <row r="379" spans="1:244" ht="12" customHeight="1">
      <c r="A379" s="17">
        <f>IF(B379="户主",COUNTIF($B$5:B379,$B$5),"")</f>
        <v>138</v>
      </c>
      <c r="B379" s="21" t="s">
        <v>17</v>
      </c>
      <c r="C379" s="21" t="s">
        <v>454</v>
      </c>
      <c r="D379" s="23">
        <v>66</v>
      </c>
      <c r="E379" s="21" t="s">
        <v>19</v>
      </c>
      <c r="F379" s="21" t="s">
        <v>17</v>
      </c>
      <c r="G379" s="21">
        <v>1</v>
      </c>
      <c r="H379" s="21" t="s">
        <v>448</v>
      </c>
      <c r="I379" s="21" t="s">
        <v>21</v>
      </c>
      <c r="J379" s="17">
        <f>G379*245</f>
        <v>245</v>
      </c>
      <c r="K379" s="17"/>
      <c r="L379" s="17"/>
      <c r="M379" s="17">
        <f>J379+L379</f>
        <v>245</v>
      </c>
      <c r="N379" s="17">
        <f t="shared" si="7"/>
        <v>15</v>
      </c>
      <c r="O379" s="17">
        <f>M379*3+N379</f>
        <v>750</v>
      </c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</row>
    <row r="380" spans="1:244" ht="12" customHeight="1">
      <c r="A380" s="17">
        <f>IF(B380="户主",COUNTIF($B$5:B380,$B$5),"")</f>
        <v>139</v>
      </c>
      <c r="B380" s="21" t="s">
        <v>17</v>
      </c>
      <c r="C380" s="21" t="s">
        <v>455</v>
      </c>
      <c r="D380" s="23">
        <v>56</v>
      </c>
      <c r="E380" s="21" t="s">
        <v>456</v>
      </c>
      <c r="F380" s="21" t="s">
        <v>17</v>
      </c>
      <c r="G380" s="21">
        <v>2</v>
      </c>
      <c r="H380" s="21" t="s">
        <v>448</v>
      </c>
      <c r="I380" s="21" t="s">
        <v>32</v>
      </c>
      <c r="J380" s="17">
        <f>G380*130</f>
        <v>260</v>
      </c>
      <c r="K380" s="17"/>
      <c r="L380" s="17"/>
      <c r="M380" s="17">
        <f>J380+L380+L381</f>
        <v>318</v>
      </c>
      <c r="N380" s="17">
        <f t="shared" si="7"/>
        <v>15</v>
      </c>
      <c r="O380" s="17">
        <f>M380*3+N380</f>
        <v>969</v>
      </c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</row>
    <row r="381" spans="1:244" ht="12" customHeight="1">
      <c r="A381" s="17">
        <f>IF(B381="户主",COUNTIF($B$5:B381,$B$5),"")</f>
      </c>
      <c r="B381" s="21" t="s">
        <v>22</v>
      </c>
      <c r="C381" s="21" t="s">
        <v>457</v>
      </c>
      <c r="D381" s="23">
        <v>77</v>
      </c>
      <c r="E381" s="21" t="s">
        <v>19</v>
      </c>
      <c r="F381" s="21" t="s">
        <v>47</v>
      </c>
      <c r="G381" s="21"/>
      <c r="H381" s="21" t="s">
        <v>448</v>
      </c>
      <c r="I381" s="21" t="s">
        <v>32</v>
      </c>
      <c r="J381" s="17"/>
      <c r="K381" s="17">
        <v>2</v>
      </c>
      <c r="L381" s="17">
        <v>58</v>
      </c>
      <c r="M381" s="17"/>
      <c r="N381" s="17"/>
      <c r="O381" s="1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</row>
    <row r="382" spans="1:244" ht="12" customHeight="1">
      <c r="A382" s="17">
        <f>IF(B382="户主",COUNTIF($B$5:B382,$B$5),"")</f>
        <v>140</v>
      </c>
      <c r="B382" s="21" t="s">
        <v>17</v>
      </c>
      <c r="C382" s="21" t="s">
        <v>458</v>
      </c>
      <c r="D382" s="23">
        <v>45</v>
      </c>
      <c r="E382" s="21" t="s">
        <v>28</v>
      </c>
      <c r="F382" s="21" t="s">
        <v>17</v>
      </c>
      <c r="G382" s="21">
        <v>2</v>
      </c>
      <c r="H382" s="21" t="s">
        <v>459</v>
      </c>
      <c r="I382" s="21" t="s">
        <v>21</v>
      </c>
      <c r="J382" s="17">
        <f>G382*245</f>
        <v>490</v>
      </c>
      <c r="K382" s="17"/>
      <c r="L382" s="17"/>
      <c r="M382" s="17">
        <f>J382+L382+L383</f>
        <v>635</v>
      </c>
      <c r="N382" s="17">
        <f>1*15</f>
        <v>15</v>
      </c>
      <c r="O382" s="17">
        <f>M382*3+N382</f>
        <v>1920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</row>
    <row r="383" spans="1:244" ht="12" customHeight="1">
      <c r="A383" s="17">
        <f>IF(B383="户主",COUNTIF($B$5:B383,$B$5),"")</f>
      </c>
      <c r="B383" s="21" t="s">
        <v>22</v>
      </c>
      <c r="C383" s="21" t="s">
        <v>460</v>
      </c>
      <c r="D383" s="23">
        <v>39</v>
      </c>
      <c r="E383" s="21" t="s">
        <v>19</v>
      </c>
      <c r="F383" s="21" t="s">
        <v>66</v>
      </c>
      <c r="G383" s="21"/>
      <c r="H383" s="21" t="s">
        <v>459</v>
      </c>
      <c r="I383" s="21" t="s">
        <v>21</v>
      </c>
      <c r="J383" s="17"/>
      <c r="K383" s="17">
        <v>4</v>
      </c>
      <c r="L383" s="17">
        <v>145</v>
      </c>
      <c r="M383" s="17"/>
      <c r="N383" s="17"/>
      <c r="O383" s="1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</row>
    <row r="384" spans="1:244" ht="12" customHeight="1">
      <c r="A384" s="17">
        <f>IF(B384="户主",COUNTIF($B$5:B384,$B$5),"")</f>
        <v>141</v>
      </c>
      <c r="B384" s="21" t="s">
        <v>17</v>
      </c>
      <c r="C384" s="21" t="s">
        <v>461</v>
      </c>
      <c r="D384" s="23">
        <v>90</v>
      </c>
      <c r="E384" s="21" t="s">
        <v>19</v>
      </c>
      <c r="F384" s="21" t="s">
        <v>17</v>
      </c>
      <c r="G384" s="21">
        <v>1</v>
      </c>
      <c r="H384" s="21" t="s">
        <v>459</v>
      </c>
      <c r="I384" s="22" t="s">
        <v>29</v>
      </c>
      <c r="J384" s="17">
        <f>G384*289</f>
        <v>289</v>
      </c>
      <c r="K384" s="17">
        <v>2</v>
      </c>
      <c r="L384" s="17">
        <v>58</v>
      </c>
      <c r="M384" s="17">
        <f>J384+L384</f>
        <v>347</v>
      </c>
      <c r="N384" s="17">
        <f>1*15</f>
        <v>15</v>
      </c>
      <c r="O384" s="17">
        <f>M384*3+N384</f>
        <v>1056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</row>
    <row r="385" spans="1:244" ht="12" customHeight="1">
      <c r="A385" s="17">
        <f>IF(B385="户主",COUNTIF($B$5:B385,$B$5),"")</f>
        <v>142</v>
      </c>
      <c r="B385" s="21" t="s">
        <v>17</v>
      </c>
      <c r="C385" s="21" t="s">
        <v>462</v>
      </c>
      <c r="D385" s="23">
        <v>76</v>
      </c>
      <c r="E385" s="21" t="s">
        <v>28</v>
      </c>
      <c r="F385" s="21" t="s">
        <v>17</v>
      </c>
      <c r="G385" s="21">
        <v>3</v>
      </c>
      <c r="H385" s="21" t="s">
        <v>459</v>
      </c>
      <c r="I385" s="22" t="s">
        <v>29</v>
      </c>
      <c r="J385" s="17">
        <f>G385*289</f>
        <v>867</v>
      </c>
      <c r="K385" s="17">
        <v>2</v>
      </c>
      <c r="L385" s="17">
        <v>58</v>
      </c>
      <c r="M385" s="17">
        <f>J385+L385+L386+L387</f>
        <v>925</v>
      </c>
      <c r="N385" s="17">
        <f>1*15</f>
        <v>15</v>
      </c>
      <c r="O385" s="17">
        <f>M385*3+N385</f>
        <v>2790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</row>
    <row r="386" spans="1:244" ht="12" customHeight="1">
      <c r="A386" s="17">
        <f>IF(B386="户主",COUNTIF($B$5:B386,$B$5),"")</f>
      </c>
      <c r="B386" s="21" t="s">
        <v>22</v>
      </c>
      <c r="C386" s="21" t="s">
        <v>463</v>
      </c>
      <c r="D386" s="23">
        <v>69</v>
      </c>
      <c r="E386" s="21" t="s">
        <v>19</v>
      </c>
      <c r="F386" s="21" t="s">
        <v>66</v>
      </c>
      <c r="G386" s="21"/>
      <c r="H386" s="21" t="s">
        <v>459</v>
      </c>
      <c r="I386" s="22" t="s">
        <v>29</v>
      </c>
      <c r="J386" s="17"/>
      <c r="K386" s="17"/>
      <c r="L386" s="17"/>
      <c r="M386" s="17"/>
      <c r="N386" s="17"/>
      <c r="O386" s="17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</row>
    <row r="387" spans="1:244" ht="12" customHeight="1">
      <c r="A387" s="17">
        <f>IF(B387="户主",COUNTIF($B$5:B387,$B$5),"")</f>
      </c>
      <c r="B387" s="21" t="s">
        <v>22</v>
      </c>
      <c r="C387" s="21" t="s">
        <v>464</v>
      </c>
      <c r="D387" s="23">
        <v>42</v>
      </c>
      <c r="E387" s="21" t="s">
        <v>28</v>
      </c>
      <c r="F387" s="21" t="s">
        <v>34</v>
      </c>
      <c r="G387" s="21"/>
      <c r="H387" s="21" t="s">
        <v>459</v>
      </c>
      <c r="I387" s="22" t="s">
        <v>29</v>
      </c>
      <c r="J387" s="17"/>
      <c r="K387" s="17"/>
      <c r="L387" s="17"/>
      <c r="M387" s="17"/>
      <c r="N387" s="17"/>
      <c r="O387" s="17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</row>
    <row r="388" spans="1:244" s="7" customFormat="1" ht="12" customHeight="1">
      <c r="A388" s="17">
        <f>IF(B388="户主",COUNTIF($B$5:B388,$B$5),"")</f>
        <v>143</v>
      </c>
      <c r="B388" s="21" t="s">
        <v>17</v>
      </c>
      <c r="C388" s="21" t="s">
        <v>465</v>
      </c>
      <c r="D388" s="23">
        <v>64</v>
      </c>
      <c r="E388" s="21" t="s">
        <v>19</v>
      </c>
      <c r="F388" s="21" t="s">
        <v>17</v>
      </c>
      <c r="G388" s="21">
        <v>2</v>
      </c>
      <c r="H388" s="21" t="s">
        <v>459</v>
      </c>
      <c r="I388" s="21" t="s">
        <v>21</v>
      </c>
      <c r="J388" s="17">
        <f>G388*245</f>
        <v>490</v>
      </c>
      <c r="K388" s="17">
        <v>5</v>
      </c>
      <c r="L388" s="17">
        <v>87</v>
      </c>
      <c r="M388" s="17">
        <f>J388+L388</f>
        <v>577</v>
      </c>
      <c r="N388" s="17">
        <f>1*15</f>
        <v>15</v>
      </c>
      <c r="O388" s="17">
        <f>M388*3+N388</f>
        <v>1746</v>
      </c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</row>
    <row r="389" spans="1:244" s="7" customFormat="1" ht="12" customHeight="1">
      <c r="A389" s="17">
        <f>IF(B389="户主",COUNTIF($B$5:B389,$B$5),"")</f>
      </c>
      <c r="B389" s="21" t="s">
        <v>22</v>
      </c>
      <c r="C389" s="21" t="s">
        <v>466</v>
      </c>
      <c r="D389" s="23">
        <v>29</v>
      </c>
      <c r="E389" s="21" t="s">
        <v>28</v>
      </c>
      <c r="F389" s="21" t="s">
        <v>34</v>
      </c>
      <c r="G389" s="21"/>
      <c r="H389" s="21" t="s">
        <v>459</v>
      </c>
      <c r="I389" s="21" t="s">
        <v>21</v>
      </c>
      <c r="J389" s="17"/>
      <c r="K389" s="17"/>
      <c r="L389" s="17"/>
      <c r="M389" s="17"/>
      <c r="N389" s="17"/>
      <c r="O389" s="17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</row>
    <row r="390" spans="1:244" s="7" customFormat="1" ht="12" customHeight="1">
      <c r="A390" s="17">
        <f>IF(B390="户主",COUNTIF($B$5:B390,$B$5),"")</f>
        <v>144</v>
      </c>
      <c r="B390" s="21" t="s">
        <v>17</v>
      </c>
      <c r="C390" s="21" t="s">
        <v>467</v>
      </c>
      <c r="D390" s="23">
        <v>75</v>
      </c>
      <c r="E390" s="27" t="s">
        <v>19</v>
      </c>
      <c r="F390" s="21" t="s">
        <v>17</v>
      </c>
      <c r="G390" s="21">
        <v>2</v>
      </c>
      <c r="H390" s="21" t="s">
        <v>459</v>
      </c>
      <c r="I390" s="22" t="s">
        <v>29</v>
      </c>
      <c r="J390" s="17">
        <f>G390*289</f>
        <v>578</v>
      </c>
      <c r="K390" s="17">
        <v>2</v>
      </c>
      <c r="L390" s="17">
        <v>58</v>
      </c>
      <c r="M390" s="17">
        <f>J390+L390+L391</f>
        <v>636</v>
      </c>
      <c r="N390" s="17">
        <f>1*15</f>
        <v>15</v>
      </c>
      <c r="O390" s="17">
        <f>M390*3+N390</f>
        <v>1923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</row>
    <row r="391" spans="1:244" s="7" customFormat="1" ht="12" customHeight="1">
      <c r="A391" s="17">
        <f>IF(B391="户主",COUNTIF($B$5:B391,$B$5),"")</f>
      </c>
      <c r="B391" s="21" t="s">
        <v>22</v>
      </c>
      <c r="C391" s="25" t="s">
        <v>468</v>
      </c>
      <c r="D391" s="23">
        <v>65</v>
      </c>
      <c r="E391" s="21" t="s">
        <v>19</v>
      </c>
      <c r="F391" s="21" t="s">
        <v>66</v>
      </c>
      <c r="G391" s="21"/>
      <c r="H391" s="21" t="s">
        <v>459</v>
      </c>
      <c r="I391" s="22" t="s">
        <v>29</v>
      </c>
      <c r="J391" s="17"/>
      <c r="K391" s="17"/>
      <c r="L391" s="17"/>
      <c r="M391" s="17"/>
      <c r="N391" s="17"/>
      <c r="O391" s="17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</row>
    <row r="392" spans="1:244" s="7" customFormat="1" ht="12" customHeight="1">
      <c r="A392" s="17">
        <f>IF(B392="户主",COUNTIF($B$5:B392,$B$5),"")</f>
        <v>145</v>
      </c>
      <c r="B392" s="21" t="s">
        <v>17</v>
      </c>
      <c r="C392" s="21" t="s">
        <v>469</v>
      </c>
      <c r="D392" s="23">
        <v>63</v>
      </c>
      <c r="E392" s="21" t="s">
        <v>28</v>
      </c>
      <c r="F392" s="21" t="s">
        <v>17</v>
      </c>
      <c r="G392" s="21">
        <v>3</v>
      </c>
      <c r="H392" s="21" t="s">
        <v>459</v>
      </c>
      <c r="I392" s="21" t="s">
        <v>21</v>
      </c>
      <c r="J392" s="17">
        <f>G392*245</f>
        <v>735</v>
      </c>
      <c r="K392" s="17">
        <v>5</v>
      </c>
      <c r="L392" s="17">
        <v>87</v>
      </c>
      <c r="M392" s="17">
        <f>J392+L392+L393+L394</f>
        <v>822</v>
      </c>
      <c r="N392" s="17">
        <f>1*15</f>
        <v>15</v>
      </c>
      <c r="O392" s="17">
        <f>M392*3+N392</f>
        <v>2481</v>
      </c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</row>
    <row r="393" spans="1:244" s="7" customFormat="1" ht="12" customHeight="1">
      <c r="A393" s="17">
        <f>IF(B393="户主",COUNTIF($B$5:B393,$B$5),"")</f>
      </c>
      <c r="B393" s="21" t="s">
        <v>22</v>
      </c>
      <c r="C393" s="21" t="s">
        <v>470</v>
      </c>
      <c r="D393" s="23">
        <v>63</v>
      </c>
      <c r="E393" s="21" t="s">
        <v>19</v>
      </c>
      <c r="F393" s="21" t="s">
        <v>66</v>
      </c>
      <c r="G393" s="21"/>
      <c r="H393" s="21" t="s">
        <v>459</v>
      </c>
      <c r="I393" s="21" t="s">
        <v>21</v>
      </c>
      <c r="J393" s="17"/>
      <c r="K393" s="17"/>
      <c r="L393" s="17"/>
      <c r="M393" s="17"/>
      <c r="N393" s="17"/>
      <c r="O393" s="17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</row>
    <row r="394" spans="1:244" s="7" customFormat="1" ht="12" customHeight="1">
      <c r="A394" s="17">
        <f>IF(B394="户主",COUNTIF($B$5:B394,$B$5),"")</f>
      </c>
      <c r="B394" s="21" t="s">
        <v>22</v>
      </c>
      <c r="C394" s="21" t="s">
        <v>471</v>
      </c>
      <c r="D394" s="23">
        <v>37</v>
      </c>
      <c r="E394" s="21" t="s">
        <v>28</v>
      </c>
      <c r="F394" s="21" t="s">
        <v>34</v>
      </c>
      <c r="G394" s="21"/>
      <c r="H394" s="21" t="s">
        <v>459</v>
      </c>
      <c r="I394" s="21" t="s">
        <v>21</v>
      </c>
      <c r="J394" s="17"/>
      <c r="K394" s="17"/>
      <c r="L394" s="17"/>
      <c r="M394" s="17"/>
      <c r="N394" s="17"/>
      <c r="O394" s="1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</row>
    <row r="395" spans="1:244" s="7" customFormat="1" ht="12" customHeight="1">
      <c r="A395" s="17">
        <f>IF(B395="户主",COUNTIF($B$5:B395,$B$5),"")</f>
        <v>146</v>
      </c>
      <c r="B395" s="21" t="s">
        <v>17</v>
      </c>
      <c r="C395" s="21" t="s">
        <v>472</v>
      </c>
      <c r="D395" s="24">
        <v>49</v>
      </c>
      <c r="E395" s="21" t="s">
        <v>19</v>
      </c>
      <c r="F395" s="21" t="s">
        <v>17</v>
      </c>
      <c r="G395" s="21">
        <v>2</v>
      </c>
      <c r="H395" s="21" t="s">
        <v>473</v>
      </c>
      <c r="I395" s="22" t="s">
        <v>29</v>
      </c>
      <c r="J395" s="17">
        <f>G395*289</f>
        <v>578</v>
      </c>
      <c r="K395" s="17">
        <v>4</v>
      </c>
      <c r="L395" s="17">
        <v>145</v>
      </c>
      <c r="M395" s="17">
        <f>J395+L395</f>
        <v>723</v>
      </c>
      <c r="N395" s="17">
        <f>1*15</f>
        <v>15</v>
      </c>
      <c r="O395" s="17">
        <f>M395*3+N395</f>
        <v>2184</v>
      </c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</row>
    <row r="396" spans="1:244" ht="12" customHeight="1">
      <c r="A396" s="17">
        <f>IF(B396="户主",COUNTIF($B$5:B396,$B$5),"")</f>
      </c>
      <c r="B396" s="21" t="s">
        <v>22</v>
      </c>
      <c r="C396" s="21" t="s">
        <v>474</v>
      </c>
      <c r="D396" s="24">
        <v>28</v>
      </c>
      <c r="E396" s="21" t="s">
        <v>28</v>
      </c>
      <c r="F396" s="21" t="s">
        <v>34</v>
      </c>
      <c r="G396" s="21"/>
      <c r="H396" s="21" t="s">
        <v>473</v>
      </c>
      <c r="I396" s="22" t="s">
        <v>29</v>
      </c>
      <c r="J396" s="17"/>
      <c r="K396" s="17"/>
      <c r="L396" s="17"/>
      <c r="M396" s="17"/>
      <c r="N396" s="17"/>
      <c r="O396" s="1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</row>
    <row r="397" spans="1:244" ht="12" customHeight="1">
      <c r="A397" s="17">
        <f>IF(B397="户主",COUNTIF($B$5:B397,$B$5),"")</f>
        <v>147</v>
      </c>
      <c r="B397" s="21" t="s">
        <v>17</v>
      </c>
      <c r="C397" s="21" t="s">
        <v>475</v>
      </c>
      <c r="D397" s="23">
        <v>71</v>
      </c>
      <c r="E397" s="21" t="s">
        <v>28</v>
      </c>
      <c r="F397" s="21" t="s">
        <v>17</v>
      </c>
      <c r="G397" s="21">
        <v>3</v>
      </c>
      <c r="H397" s="21" t="s">
        <v>473</v>
      </c>
      <c r="I397" s="22" t="s">
        <v>29</v>
      </c>
      <c r="J397" s="17">
        <f>G397*289</f>
        <v>867</v>
      </c>
      <c r="K397" s="17">
        <v>2</v>
      </c>
      <c r="L397" s="17">
        <v>58</v>
      </c>
      <c r="M397" s="17">
        <f>J397+L397+L398+L399</f>
        <v>925</v>
      </c>
      <c r="N397" s="17">
        <f>1*15</f>
        <v>15</v>
      </c>
      <c r="O397" s="17">
        <f>M397*3+N397</f>
        <v>2790</v>
      </c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</row>
    <row r="398" spans="1:244" ht="12" customHeight="1">
      <c r="A398" s="17">
        <f>IF(B398="户主",COUNTIF($B$5:B398,$B$5),"")</f>
      </c>
      <c r="B398" s="21" t="s">
        <v>22</v>
      </c>
      <c r="C398" s="21" t="s">
        <v>476</v>
      </c>
      <c r="D398" s="23">
        <v>44</v>
      </c>
      <c r="E398" s="21" t="s">
        <v>28</v>
      </c>
      <c r="F398" s="21" t="s">
        <v>34</v>
      </c>
      <c r="G398" s="21"/>
      <c r="H398" s="21" t="s">
        <v>473</v>
      </c>
      <c r="I398" s="22" t="s">
        <v>29</v>
      </c>
      <c r="J398" s="17"/>
      <c r="K398" s="17"/>
      <c r="L398" s="17"/>
      <c r="M398" s="17"/>
      <c r="N398" s="17"/>
      <c r="O398" s="17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</row>
    <row r="399" spans="1:244" ht="12" customHeight="1">
      <c r="A399" s="17">
        <f>IF(B399="户主",COUNTIF($B$5:B399,$B$5),"")</f>
      </c>
      <c r="B399" s="21" t="s">
        <v>22</v>
      </c>
      <c r="C399" s="21" t="s">
        <v>477</v>
      </c>
      <c r="D399" s="23">
        <v>40</v>
      </c>
      <c r="E399" s="21" t="s">
        <v>28</v>
      </c>
      <c r="F399" s="21" t="s">
        <v>34</v>
      </c>
      <c r="G399" s="21"/>
      <c r="H399" s="21" t="s">
        <v>473</v>
      </c>
      <c r="I399" s="22" t="s">
        <v>29</v>
      </c>
      <c r="J399" s="17"/>
      <c r="K399" s="17"/>
      <c r="L399" s="17"/>
      <c r="M399" s="17"/>
      <c r="N399" s="17"/>
      <c r="O399" s="17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</row>
    <row r="400" spans="1:244" ht="12" customHeight="1">
      <c r="A400" s="17">
        <f>IF(B400="户主",COUNTIF($B$5:B400,$B$5),"")</f>
        <v>148</v>
      </c>
      <c r="B400" s="21" t="s">
        <v>17</v>
      </c>
      <c r="C400" s="21" t="s">
        <v>478</v>
      </c>
      <c r="D400" s="23">
        <v>65</v>
      </c>
      <c r="E400" s="21" t="s">
        <v>28</v>
      </c>
      <c r="F400" s="21" t="s">
        <v>17</v>
      </c>
      <c r="G400" s="21">
        <v>3</v>
      </c>
      <c r="H400" s="21" t="s">
        <v>473</v>
      </c>
      <c r="I400" s="21" t="s">
        <v>32</v>
      </c>
      <c r="J400" s="17">
        <f>G400*130</f>
        <v>390</v>
      </c>
      <c r="K400" s="17">
        <v>4</v>
      </c>
      <c r="L400" s="17">
        <v>145</v>
      </c>
      <c r="M400" s="17">
        <f>J400+L400+L401+L402</f>
        <v>535</v>
      </c>
      <c r="N400" s="17">
        <f>1*15</f>
        <v>15</v>
      </c>
      <c r="O400" s="17">
        <f>M400*3+N400</f>
        <v>1620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</row>
    <row r="401" spans="1:244" ht="12" customHeight="1">
      <c r="A401" s="17">
        <f>IF(B401="户主",COUNTIF($B$5:B401,$B$5),"")</f>
      </c>
      <c r="B401" s="21" t="s">
        <v>22</v>
      </c>
      <c r="C401" s="21" t="s">
        <v>479</v>
      </c>
      <c r="D401" s="24">
        <v>63</v>
      </c>
      <c r="E401" s="21" t="s">
        <v>19</v>
      </c>
      <c r="F401" s="21" t="s">
        <v>480</v>
      </c>
      <c r="G401" s="21"/>
      <c r="H401" s="21" t="s">
        <v>473</v>
      </c>
      <c r="I401" s="21" t="s">
        <v>32</v>
      </c>
      <c r="J401" s="17"/>
      <c r="K401" s="17"/>
      <c r="L401" s="17"/>
      <c r="M401" s="17"/>
      <c r="N401" s="17"/>
      <c r="O401" s="17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</row>
    <row r="402" spans="1:244" ht="12" customHeight="1">
      <c r="A402" s="17">
        <f>IF(B402="户主",COUNTIF($B$5:B402,$B$5),"")</f>
      </c>
      <c r="B402" s="21" t="s">
        <v>22</v>
      </c>
      <c r="C402" s="21" t="s">
        <v>481</v>
      </c>
      <c r="D402" s="23">
        <v>35</v>
      </c>
      <c r="E402" s="21" t="s">
        <v>28</v>
      </c>
      <c r="F402" s="21" t="s">
        <v>34</v>
      </c>
      <c r="G402" s="21"/>
      <c r="H402" s="21" t="s">
        <v>473</v>
      </c>
      <c r="I402" s="21" t="s">
        <v>32</v>
      </c>
      <c r="J402" s="17"/>
      <c r="K402" s="17"/>
      <c r="L402" s="17"/>
      <c r="M402" s="17"/>
      <c r="N402" s="17"/>
      <c r="O402" s="17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</row>
    <row r="403" spans="1:244" ht="12" customHeight="1">
      <c r="A403" s="17">
        <f>IF(B403="户主",COUNTIF($B$5:B403,$B$5),"")</f>
        <v>149</v>
      </c>
      <c r="B403" s="21" t="s">
        <v>17</v>
      </c>
      <c r="C403" s="21" t="s">
        <v>482</v>
      </c>
      <c r="D403" s="23">
        <v>52</v>
      </c>
      <c r="E403" s="21" t="s">
        <v>19</v>
      </c>
      <c r="F403" s="21" t="s">
        <v>17</v>
      </c>
      <c r="G403" s="21">
        <v>2</v>
      </c>
      <c r="H403" s="21" t="s">
        <v>473</v>
      </c>
      <c r="I403" s="22" t="s">
        <v>29</v>
      </c>
      <c r="J403" s="17">
        <f>G403*289</f>
        <v>578</v>
      </c>
      <c r="K403" s="17"/>
      <c r="L403" s="17"/>
      <c r="M403" s="17">
        <f>J403+L403+L404</f>
        <v>665</v>
      </c>
      <c r="N403" s="17">
        <f>1*15</f>
        <v>15</v>
      </c>
      <c r="O403" s="17">
        <f>M403*3+N403</f>
        <v>2010</v>
      </c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</row>
    <row r="404" spans="1:244" ht="12" customHeight="1">
      <c r="A404" s="17">
        <f>IF(B404="户主",COUNTIF($B$5:B404,$B$5),"")</f>
      </c>
      <c r="B404" s="21" t="s">
        <v>22</v>
      </c>
      <c r="C404" s="21" t="s">
        <v>483</v>
      </c>
      <c r="D404" s="23">
        <v>32</v>
      </c>
      <c r="E404" s="21" t="s">
        <v>28</v>
      </c>
      <c r="F404" s="21" t="s">
        <v>34</v>
      </c>
      <c r="G404" s="21"/>
      <c r="H404" s="21" t="s">
        <v>473</v>
      </c>
      <c r="I404" s="22" t="s">
        <v>29</v>
      </c>
      <c r="J404" s="17"/>
      <c r="K404" s="17">
        <v>5</v>
      </c>
      <c r="L404" s="17">
        <v>87</v>
      </c>
      <c r="M404" s="17"/>
      <c r="N404" s="17"/>
      <c r="O404" s="17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</row>
    <row r="405" spans="1:249" s="3" customFormat="1" ht="12" customHeight="1">
      <c r="A405" s="17">
        <f>IF(B405="户主",COUNTIF($B$5:B405,$B$5),"")</f>
        <v>150</v>
      </c>
      <c r="B405" s="27" t="s">
        <v>17</v>
      </c>
      <c r="C405" s="27" t="s">
        <v>484</v>
      </c>
      <c r="D405" s="24">
        <v>78</v>
      </c>
      <c r="E405" s="27" t="s">
        <v>19</v>
      </c>
      <c r="F405" s="27" t="s">
        <v>17</v>
      </c>
      <c r="G405" s="27">
        <v>1</v>
      </c>
      <c r="H405" s="27" t="s">
        <v>459</v>
      </c>
      <c r="I405" s="27" t="s">
        <v>29</v>
      </c>
      <c r="J405" s="28">
        <f>G405*289</f>
        <v>289</v>
      </c>
      <c r="K405" s="24">
        <v>2</v>
      </c>
      <c r="L405" s="24">
        <v>58</v>
      </c>
      <c r="M405" s="24">
        <f>J405+L405</f>
        <v>347</v>
      </c>
      <c r="N405" s="17">
        <v>15</v>
      </c>
      <c r="O405" s="17">
        <f>M405*3+N405</f>
        <v>1056</v>
      </c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11"/>
      <c r="IL405" s="11"/>
      <c r="IM405" s="11"/>
      <c r="IN405" s="11"/>
      <c r="IO405" s="11"/>
    </row>
    <row r="406" spans="1:249" s="3" customFormat="1" ht="12" customHeight="1">
      <c r="A406" s="17">
        <f>IF(B406="户主",COUNTIF($B$5:B406,$B$5),"")</f>
        <v>151</v>
      </c>
      <c r="B406" s="27" t="s">
        <v>17</v>
      </c>
      <c r="C406" s="27" t="s">
        <v>485</v>
      </c>
      <c r="D406" s="24">
        <v>76</v>
      </c>
      <c r="E406" s="27" t="s">
        <v>19</v>
      </c>
      <c r="F406" s="27" t="s">
        <v>17</v>
      </c>
      <c r="G406" s="27">
        <v>1</v>
      </c>
      <c r="H406" s="27" t="s">
        <v>425</v>
      </c>
      <c r="I406" s="27" t="s">
        <v>29</v>
      </c>
      <c r="J406" s="28">
        <f>G406*289</f>
        <v>289</v>
      </c>
      <c r="K406" s="24">
        <v>2</v>
      </c>
      <c r="L406" s="24">
        <v>58</v>
      </c>
      <c r="M406" s="24">
        <f>J406+L406</f>
        <v>347</v>
      </c>
      <c r="N406" s="17">
        <v>15</v>
      </c>
      <c r="O406" s="17">
        <f>M406*3+N406</f>
        <v>1056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11"/>
      <c r="IL406" s="11"/>
      <c r="IM406" s="11"/>
      <c r="IN406" s="11"/>
      <c r="IO406" s="11"/>
    </row>
    <row r="407" spans="1:249" s="3" customFormat="1" ht="12" customHeight="1">
      <c r="A407" s="17">
        <f>IF(B407="户主",COUNTIF($B$5:B407,$B$5),"")</f>
        <v>152</v>
      </c>
      <c r="B407" s="27" t="s">
        <v>17</v>
      </c>
      <c r="C407" s="27" t="s">
        <v>486</v>
      </c>
      <c r="D407" s="24">
        <v>87</v>
      </c>
      <c r="E407" s="27" t="s">
        <v>19</v>
      </c>
      <c r="F407" s="27" t="s">
        <v>17</v>
      </c>
      <c r="G407" s="27">
        <v>1</v>
      </c>
      <c r="H407" s="27" t="s">
        <v>425</v>
      </c>
      <c r="I407" s="27" t="s">
        <v>29</v>
      </c>
      <c r="J407" s="28">
        <f>G407*289</f>
        <v>289</v>
      </c>
      <c r="K407" s="35">
        <v>2</v>
      </c>
      <c r="L407" s="35">
        <v>58</v>
      </c>
      <c r="M407" s="24">
        <f>J407+L407</f>
        <v>347</v>
      </c>
      <c r="N407" s="17">
        <v>15</v>
      </c>
      <c r="O407" s="17">
        <f>M407*3+N407</f>
        <v>1056</v>
      </c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11"/>
      <c r="IL407" s="11"/>
      <c r="IM407" s="11"/>
      <c r="IN407" s="11"/>
      <c r="IO407" s="11"/>
    </row>
    <row r="408" spans="1:244" ht="12" customHeight="1">
      <c r="A408" s="17">
        <f>IF(B408="户主",COUNTIF($B$5:B408,$B$5),"")</f>
        <v>153</v>
      </c>
      <c r="B408" s="25" t="s">
        <v>17</v>
      </c>
      <c r="C408" s="25" t="s">
        <v>487</v>
      </c>
      <c r="D408" s="24">
        <v>55</v>
      </c>
      <c r="E408" s="25" t="s">
        <v>28</v>
      </c>
      <c r="F408" s="25" t="s">
        <v>17</v>
      </c>
      <c r="G408" s="30">
        <v>1</v>
      </c>
      <c r="H408" s="25" t="s">
        <v>448</v>
      </c>
      <c r="I408" s="25" t="s">
        <v>21</v>
      </c>
      <c r="J408" s="17">
        <f>G408*245</f>
        <v>245</v>
      </c>
      <c r="K408" s="25"/>
      <c r="L408" s="25"/>
      <c r="M408" s="17">
        <f>J408+L408</f>
        <v>245</v>
      </c>
      <c r="N408" s="25">
        <v>15</v>
      </c>
      <c r="O408" s="17">
        <f>M408*3+N408</f>
        <v>750</v>
      </c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</row>
    <row r="409" spans="1:244" ht="12" customHeight="1">
      <c r="A409" s="17">
        <f>IF(B409="户主",COUNTIF($B$5:B409,$B$5),"")</f>
        <v>154</v>
      </c>
      <c r="B409" s="17" t="s">
        <v>17</v>
      </c>
      <c r="C409" s="17" t="s">
        <v>488</v>
      </c>
      <c r="D409" s="24">
        <v>70</v>
      </c>
      <c r="E409" s="19" t="s">
        <v>28</v>
      </c>
      <c r="F409" s="19" t="s">
        <v>17</v>
      </c>
      <c r="G409" s="24">
        <v>2</v>
      </c>
      <c r="H409" s="19" t="s">
        <v>433</v>
      </c>
      <c r="I409" s="22" t="s">
        <v>29</v>
      </c>
      <c r="J409" s="17">
        <f>G409*289</f>
        <v>578</v>
      </c>
      <c r="K409" s="35">
        <v>2</v>
      </c>
      <c r="L409" s="35">
        <v>58</v>
      </c>
      <c r="M409" s="17">
        <f>J409+L409+L410</f>
        <v>636</v>
      </c>
      <c r="N409" s="25">
        <v>15</v>
      </c>
      <c r="O409" s="17">
        <f>M409*3+N409</f>
        <v>1923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</row>
    <row r="410" spans="1:244" ht="12" customHeight="1">
      <c r="A410" s="17">
        <f>IF(B410="户主",COUNTIF($B$5:B410,$B$5),"")</f>
      </c>
      <c r="B410" s="17" t="s">
        <v>22</v>
      </c>
      <c r="C410" s="17" t="s">
        <v>489</v>
      </c>
      <c r="D410" s="24">
        <v>42</v>
      </c>
      <c r="E410" s="19" t="s">
        <v>28</v>
      </c>
      <c r="F410" s="19" t="s">
        <v>93</v>
      </c>
      <c r="G410" s="24"/>
      <c r="H410" s="19" t="s">
        <v>433</v>
      </c>
      <c r="I410" s="22" t="s">
        <v>29</v>
      </c>
      <c r="J410" s="17"/>
      <c r="K410" s="17"/>
      <c r="L410" s="17"/>
      <c r="M410" s="17"/>
      <c r="N410" s="25"/>
      <c r="O410" s="17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</row>
    <row r="411" spans="1:244" ht="12" customHeight="1">
      <c r="A411" s="27">
        <f>IF(B411="户主",COUNTIF($B$5:B411,$B$5),"")</f>
        <v>155</v>
      </c>
      <c r="B411" s="17" t="s">
        <v>17</v>
      </c>
      <c r="C411" s="27" t="s">
        <v>490</v>
      </c>
      <c r="D411" s="24">
        <v>51</v>
      </c>
      <c r="E411" s="27" t="s">
        <v>28</v>
      </c>
      <c r="F411" s="17" t="s">
        <v>17</v>
      </c>
      <c r="G411" s="27">
        <v>1</v>
      </c>
      <c r="H411" s="17" t="s">
        <v>491</v>
      </c>
      <c r="I411" s="27" t="s">
        <v>21</v>
      </c>
      <c r="J411" s="17">
        <f>G411*245</f>
        <v>245</v>
      </c>
      <c r="K411" s="27"/>
      <c r="L411" s="17"/>
      <c r="M411" s="17">
        <f>J411+L411</f>
        <v>245</v>
      </c>
      <c r="N411" s="17">
        <f>1*15</f>
        <v>15</v>
      </c>
      <c r="O411" s="17">
        <f>M411*3+N411</f>
        <v>750</v>
      </c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</row>
    <row r="412" spans="1:244" ht="12" customHeight="1">
      <c r="A412" s="27">
        <f>IF(B412="户主",COUNTIF($B$5:B412,$B$5),"")</f>
        <v>156</v>
      </c>
      <c r="B412" s="17" t="s">
        <v>17</v>
      </c>
      <c r="C412" s="27" t="s">
        <v>492</v>
      </c>
      <c r="D412" s="24">
        <v>49</v>
      </c>
      <c r="E412" s="27" t="s">
        <v>28</v>
      </c>
      <c r="F412" s="17" t="s">
        <v>17</v>
      </c>
      <c r="G412" s="27">
        <v>2</v>
      </c>
      <c r="H412" s="17" t="s">
        <v>491</v>
      </c>
      <c r="I412" s="27" t="s">
        <v>21</v>
      </c>
      <c r="J412" s="17">
        <f>G412*245</f>
        <v>490</v>
      </c>
      <c r="K412" s="27"/>
      <c r="L412" s="17"/>
      <c r="M412" s="17">
        <f>J412+L412</f>
        <v>490</v>
      </c>
      <c r="N412" s="17">
        <f>1*15</f>
        <v>15</v>
      </c>
      <c r="O412" s="17">
        <f>M412*3+N412</f>
        <v>1485</v>
      </c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</row>
    <row r="413" spans="1:244" ht="12" customHeight="1">
      <c r="A413" s="27">
        <f>IF(B413="户主",COUNTIF($B$5:B413,$B$5),"")</f>
      </c>
      <c r="B413" s="17" t="s">
        <v>22</v>
      </c>
      <c r="C413" s="27" t="s">
        <v>493</v>
      </c>
      <c r="D413" s="24">
        <v>49</v>
      </c>
      <c r="E413" s="27" t="s">
        <v>19</v>
      </c>
      <c r="F413" s="17" t="s">
        <v>208</v>
      </c>
      <c r="G413" s="27"/>
      <c r="H413" s="17" t="s">
        <v>491</v>
      </c>
      <c r="I413" s="27" t="s">
        <v>21</v>
      </c>
      <c r="J413" s="17"/>
      <c r="K413" s="27"/>
      <c r="L413" s="17"/>
      <c r="M413" s="17"/>
      <c r="N413" s="17"/>
      <c r="O413" s="17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</row>
    <row r="414" spans="1:244" ht="12" customHeight="1">
      <c r="A414" s="25">
        <f>IF(B414="户主",COUNTIF($B$5:B414,$B$5),"")</f>
        <v>157</v>
      </c>
      <c r="B414" s="31" t="s">
        <v>17</v>
      </c>
      <c r="C414" s="25" t="s">
        <v>494</v>
      </c>
      <c r="D414" s="24">
        <v>80</v>
      </c>
      <c r="E414" s="25" t="s">
        <v>28</v>
      </c>
      <c r="F414" s="31" t="s">
        <v>17</v>
      </c>
      <c r="G414" s="25">
        <v>5</v>
      </c>
      <c r="H414" s="31" t="s">
        <v>491</v>
      </c>
      <c r="I414" s="25" t="s">
        <v>21</v>
      </c>
      <c r="J414" s="31">
        <f>G414*245</f>
        <v>1225</v>
      </c>
      <c r="K414" s="25">
        <v>5</v>
      </c>
      <c r="L414" s="30">
        <v>87</v>
      </c>
      <c r="M414" s="17">
        <f>J414+L414+L415+L416+L417+L418</f>
        <v>1457</v>
      </c>
      <c r="N414" s="17">
        <f>1*15</f>
        <v>15</v>
      </c>
      <c r="O414" s="17">
        <f>M414*3+N414</f>
        <v>4386</v>
      </c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</row>
    <row r="415" spans="1:244" ht="12" customHeight="1">
      <c r="A415" s="27">
        <f>IF(B415="户主",COUNTIF($B$5:B415,$B$5),"")</f>
      </c>
      <c r="B415" s="17" t="s">
        <v>22</v>
      </c>
      <c r="C415" s="27" t="s">
        <v>495</v>
      </c>
      <c r="D415" s="24">
        <v>75</v>
      </c>
      <c r="E415" s="27" t="s">
        <v>19</v>
      </c>
      <c r="F415" s="17" t="s">
        <v>208</v>
      </c>
      <c r="G415" s="27"/>
      <c r="H415" s="17" t="s">
        <v>491</v>
      </c>
      <c r="I415" s="27" t="s">
        <v>21</v>
      </c>
      <c r="J415" s="17"/>
      <c r="K415" s="27">
        <v>2</v>
      </c>
      <c r="L415" s="17">
        <v>58</v>
      </c>
      <c r="M415" s="17"/>
      <c r="N415" s="17"/>
      <c r="O415" s="1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</row>
    <row r="416" spans="1:244" ht="12" customHeight="1">
      <c r="A416" s="27">
        <f>IF(B416="户主",COUNTIF($B$5:B416,$B$5),"")</f>
      </c>
      <c r="B416" s="17" t="s">
        <v>22</v>
      </c>
      <c r="C416" s="27" t="s">
        <v>496</v>
      </c>
      <c r="D416" s="24">
        <v>55</v>
      </c>
      <c r="E416" s="27" t="s">
        <v>28</v>
      </c>
      <c r="F416" s="17" t="s">
        <v>93</v>
      </c>
      <c r="G416" s="27"/>
      <c r="H416" s="17" t="s">
        <v>491</v>
      </c>
      <c r="I416" s="27" t="s">
        <v>21</v>
      </c>
      <c r="J416" s="17"/>
      <c r="K416" s="27"/>
      <c r="L416" s="17"/>
      <c r="M416" s="17"/>
      <c r="N416" s="17"/>
      <c r="O416" s="1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</row>
    <row r="417" spans="1:244" ht="12" customHeight="1">
      <c r="A417" s="27">
        <f>IF(B417="户主",COUNTIF($B$5:B417,$B$5),"")</f>
      </c>
      <c r="B417" s="17" t="s">
        <v>22</v>
      </c>
      <c r="C417" s="27" t="s">
        <v>497</v>
      </c>
      <c r="D417" s="24">
        <v>51</v>
      </c>
      <c r="E417" s="27" t="s">
        <v>19</v>
      </c>
      <c r="F417" s="17" t="s">
        <v>53</v>
      </c>
      <c r="G417" s="27"/>
      <c r="H417" s="17" t="s">
        <v>491</v>
      </c>
      <c r="I417" s="27" t="s">
        <v>21</v>
      </c>
      <c r="J417" s="17"/>
      <c r="K417" s="27"/>
      <c r="L417" s="17"/>
      <c r="M417" s="21"/>
      <c r="N417" s="21"/>
      <c r="O417" s="47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</row>
    <row r="418" spans="1:244" ht="12" customHeight="1">
      <c r="A418" s="25">
        <f>IF(B418="户主",COUNTIF($B$5:B418,$B$5),"")</f>
      </c>
      <c r="B418" s="31" t="s">
        <v>22</v>
      </c>
      <c r="C418" s="25" t="s">
        <v>498</v>
      </c>
      <c r="D418" s="24">
        <v>5</v>
      </c>
      <c r="E418" s="25" t="s">
        <v>28</v>
      </c>
      <c r="F418" s="31" t="s">
        <v>164</v>
      </c>
      <c r="G418" s="25"/>
      <c r="H418" s="31" t="s">
        <v>491</v>
      </c>
      <c r="I418" s="25" t="s">
        <v>21</v>
      </c>
      <c r="J418" s="31"/>
      <c r="K418" s="25">
        <v>3</v>
      </c>
      <c r="L418" s="31">
        <v>87</v>
      </c>
      <c r="M418" s="17"/>
      <c r="N418" s="27"/>
      <c r="O418" s="28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</row>
    <row r="419" spans="1:244" ht="12" customHeight="1">
      <c r="A419" s="17">
        <f>IF(B419="户主",COUNTIF($B$5:B419,$B$5),"")</f>
        <v>158</v>
      </c>
      <c r="B419" s="21" t="s">
        <v>17</v>
      </c>
      <c r="C419" s="21" t="s">
        <v>499</v>
      </c>
      <c r="D419" s="23">
        <v>55</v>
      </c>
      <c r="E419" s="21" t="s">
        <v>28</v>
      </c>
      <c r="F419" s="21" t="s">
        <v>17</v>
      </c>
      <c r="G419" s="21">
        <v>1</v>
      </c>
      <c r="H419" s="21" t="s">
        <v>491</v>
      </c>
      <c r="I419" s="22" t="s">
        <v>29</v>
      </c>
      <c r="J419" s="17">
        <f>G419*289</f>
        <v>289</v>
      </c>
      <c r="K419" s="27">
        <v>5</v>
      </c>
      <c r="L419" s="28">
        <v>87</v>
      </c>
      <c r="M419" s="17">
        <f>J419+L419</f>
        <v>376</v>
      </c>
      <c r="N419" s="27">
        <f>1*15</f>
        <v>15</v>
      </c>
      <c r="O419" s="28">
        <f>M419*3+N419</f>
        <v>1143</v>
      </c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</row>
    <row r="420" spans="1:244" ht="12" customHeight="1">
      <c r="A420" s="17">
        <f>IF(B420="户主",COUNTIF($B$5:B420,$B$5),"")</f>
        <v>159</v>
      </c>
      <c r="B420" s="21" t="s">
        <v>17</v>
      </c>
      <c r="C420" s="21" t="s">
        <v>500</v>
      </c>
      <c r="D420" s="23">
        <v>77</v>
      </c>
      <c r="E420" s="21" t="s">
        <v>28</v>
      </c>
      <c r="F420" s="21" t="s">
        <v>17</v>
      </c>
      <c r="G420" s="21">
        <v>6</v>
      </c>
      <c r="H420" s="21" t="s">
        <v>491</v>
      </c>
      <c r="I420" s="21" t="s">
        <v>32</v>
      </c>
      <c r="J420" s="31">
        <f>G420*130</f>
        <v>780</v>
      </c>
      <c r="K420" s="25">
        <v>2</v>
      </c>
      <c r="L420" s="17">
        <v>58</v>
      </c>
      <c r="M420" s="31">
        <f>J420+L420+L421+L422+L423+L424+L425</f>
        <v>1012</v>
      </c>
      <c r="N420" s="25">
        <f>1*15</f>
        <v>15</v>
      </c>
      <c r="O420" s="17">
        <f>M420*3+N420</f>
        <v>3051</v>
      </c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</row>
    <row r="421" spans="1:244" ht="12" customHeight="1">
      <c r="A421" s="21">
        <f>IF(B421="户主",COUNTIF($B$5:B421,$B$5),"")</f>
      </c>
      <c r="B421" s="21" t="s">
        <v>22</v>
      </c>
      <c r="C421" s="21" t="s">
        <v>501</v>
      </c>
      <c r="D421" s="23">
        <v>65</v>
      </c>
      <c r="E421" s="21" t="s">
        <v>19</v>
      </c>
      <c r="F421" s="21" t="s">
        <v>208</v>
      </c>
      <c r="G421" s="21"/>
      <c r="H421" s="21" t="s">
        <v>491</v>
      </c>
      <c r="I421" s="21" t="s">
        <v>32</v>
      </c>
      <c r="J421" s="31"/>
      <c r="K421" s="17">
        <v>5</v>
      </c>
      <c r="L421" s="17">
        <v>87</v>
      </c>
      <c r="M421" s="31"/>
      <c r="N421" s="17"/>
      <c r="O421" s="1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</row>
    <row r="422" spans="1:244" ht="12" customHeight="1">
      <c r="A422" s="21">
        <f>IF(B422="户主",COUNTIF($B$5:B422,$B$5),"")</f>
      </c>
      <c r="B422" s="21" t="s">
        <v>22</v>
      </c>
      <c r="C422" s="21" t="s">
        <v>502</v>
      </c>
      <c r="D422" s="23">
        <v>20</v>
      </c>
      <c r="E422" s="21" t="s">
        <v>19</v>
      </c>
      <c r="F422" s="21" t="s">
        <v>93</v>
      </c>
      <c r="G422" s="21"/>
      <c r="H422" s="21" t="s">
        <v>491</v>
      </c>
      <c r="I422" s="21" t="s">
        <v>32</v>
      </c>
      <c r="J422" s="17"/>
      <c r="K422" s="47"/>
      <c r="L422" s="47"/>
      <c r="M422" s="17"/>
      <c r="N422" s="17"/>
      <c r="O422" s="1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</row>
    <row r="423" spans="1:244" ht="12" customHeight="1">
      <c r="A423" s="21">
        <f>IF(B423="户主",COUNTIF($B$5:B423,$B$5),"")</f>
      </c>
      <c r="B423" s="25" t="s">
        <v>22</v>
      </c>
      <c r="C423" s="21" t="s">
        <v>503</v>
      </c>
      <c r="D423" s="23">
        <v>43</v>
      </c>
      <c r="E423" s="25" t="s">
        <v>19</v>
      </c>
      <c r="F423" s="21" t="s">
        <v>53</v>
      </c>
      <c r="G423" s="21"/>
      <c r="H423" s="25" t="s">
        <v>491</v>
      </c>
      <c r="I423" s="21" t="s">
        <v>32</v>
      </c>
      <c r="J423" s="17"/>
      <c r="K423" s="47"/>
      <c r="L423" s="47"/>
      <c r="M423" s="17"/>
      <c r="N423" s="17"/>
      <c r="O423" s="1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</row>
    <row r="424" spans="1:244" ht="12" customHeight="1">
      <c r="A424" s="21">
        <f>IF(B424="户主",COUNTIF($B$5:B424,$B$5),"")</f>
      </c>
      <c r="B424" s="21" t="s">
        <v>22</v>
      </c>
      <c r="C424" s="21" t="s">
        <v>504</v>
      </c>
      <c r="D424" s="23">
        <v>20</v>
      </c>
      <c r="E424" s="21" t="s">
        <v>19</v>
      </c>
      <c r="F424" s="21" t="s">
        <v>51</v>
      </c>
      <c r="G424" s="21"/>
      <c r="H424" s="21" t="s">
        <v>491</v>
      </c>
      <c r="I424" s="21" t="s">
        <v>32</v>
      </c>
      <c r="J424" s="17"/>
      <c r="K424" s="48"/>
      <c r="L424" s="49"/>
      <c r="M424" s="17"/>
      <c r="N424" s="17"/>
      <c r="O424" s="1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</row>
    <row r="425" spans="1:244" ht="12" customHeight="1">
      <c r="A425" s="21">
        <f>IF(B425="户主",COUNTIF($B$5:B425,$B$5),"")</f>
      </c>
      <c r="B425" s="22" t="s">
        <v>22</v>
      </c>
      <c r="C425" s="21" t="s">
        <v>505</v>
      </c>
      <c r="D425" s="23">
        <v>13</v>
      </c>
      <c r="E425" s="22" t="s">
        <v>19</v>
      </c>
      <c r="F425" s="21" t="s">
        <v>51</v>
      </c>
      <c r="G425" s="21"/>
      <c r="H425" s="22" t="s">
        <v>491</v>
      </c>
      <c r="I425" s="21" t="s">
        <v>32</v>
      </c>
      <c r="J425" s="17"/>
      <c r="K425" s="47">
        <v>3</v>
      </c>
      <c r="L425" s="47">
        <v>87</v>
      </c>
      <c r="M425" s="17"/>
      <c r="N425" s="17"/>
      <c r="O425" s="1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</row>
    <row r="426" spans="1:244" ht="12" customHeight="1">
      <c r="A426" s="17">
        <f>IF(B426="户主",COUNTIF($B$5:B426,$B$5),"")</f>
        <v>160</v>
      </c>
      <c r="B426" s="21" t="s">
        <v>17</v>
      </c>
      <c r="C426" s="21" t="s">
        <v>506</v>
      </c>
      <c r="D426" s="23">
        <v>37</v>
      </c>
      <c r="E426" s="21" t="s">
        <v>28</v>
      </c>
      <c r="F426" s="21" t="s">
        <v>17</v>
      </c>
      <c r="G426" s="21">
        <v>3</v>
      </c>
      <c r="H426" s="21" t="s">
        <v>507</v>
      </c>
      <c r="I426" s="21" t="s">
        <v>29</v>
      </c>
      <c r="J426" s="17">
        <f>G426*289</f>
        <v>867</v>
      </c>
      <c r="K426" s="17"/>
      <c r="L426" s="17"/>
      <c r="M426" s="17">
        <f>J426+L426+L427+L428</f>
        <v>1012</v>
      </c>
      <c r="N426" s="17">
        <f>1*15</f>
        <v>15</v>
      </c>
      <c r="O426" s="17">
        <f>M426*3+N426</f>
        <v>3051</v>
      </c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</row>
    <row r="427" spans="1:244" ht="12" customHeight="1">
      <c r="A427" s="21">
        <f>IF(B427="户主",COUNTIF($B$5:B427,$B$5),"")</f>
      </c>
      <c r="B427" s="21" t="s">
        <v>22</v>
      </c>
      <c r="C427" s="21" t="s">
        <v>508</v>
      </c>
      <c r="D427" s="23">
        <v>52</v>
      </c>
      <c r="E427" s="21" t="s">
        <v>28</v>
      </c>
      <c r="F427" s="21" t="s">
        <v>509</v>
      </c>
      <c r="G427" s="21"/>
      <c r="H427" s="21" t="s">
        <v>507</v>
      </c>
      <c r="I427" s="21" t="s">
        <v>29</v>
      </c>
      <c r="J427" s="17"/>
      <c r="K427" s="17"/>
      <c r="L427" s="17"/>
      <c r="M427" s="17"/>
      <c r="N427" s="17"/>
      <c r="O427" s="1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</row>
    <row r="428" spans="1:244" ht="12" customHeight="1">
      <c r="A428" s="21">
        <f>IF(B428="户主",COUNTIF($B$5:B428,$B$5),"")</f>
      </c>
      <c r="B428" s="25" t="s">
        <v>22</v>
      </c>
      <c r="C428" s="21" t="s">
        <v>510</v>
      </c>
      <c r="D428" s="23">
        <v>79</v>
      </c>
      <c r="E428" s="25" t="s">
        <v>19</v>
      </c>
      <c r="F428" s="21" t="s">
        <v>47</v>
      </c>
      <c r="G428" s="21"/>
      <c r="H428" s="25" t="s">
        <v>507</v>
      </c>
      <c r="I428" s="21" t="s">
        <v>29</v>
      </c>
      <c r="J428" s="17"/>
      <c r="K428" s="17">
        <v>6</v>
      </c>
      <c r="L428" s="17">
        <v>145</v>
      </c>
      <c r="M428" s="17"/>
      <c r="N428" s="17"/>
      <c r="O428" s="1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</row>
    <row r="429" spans="1:244" ht="12" customHeight="1">
      <c r="A429" s="17">
        <f>IF(B429="户主",COUNTIF($B$5:B429,$B$5),"")</f>
        <v>161</v>
      </c>
      <c r="B429" s="21" t="s">
        <v>17</v>
      </c>
      <c r="C429" s="21" t="s">
        <v>511</v>
      </c>
      <c r="D429" s="23">
        <v>86</v>
      </c>
      <c r="E429" s="21" t="s">
        <v>28</v>
      </c>
      <c r="F429" s="21" t="s">
        <v>17</v>
      </c>
      <c r="G429" s="21">
        <v>6</v>
      </c>
      <c r="H429" s="21" t="s">
        <v>507</v>
      </c>
      <c r="I429" s="21" t="s">
        <v>32</v>
      </c>
      <c r="J429" s="17">
        <f>G429*130</f>
        <v>780</v>
      </c>
      <c r="K429" s="17">
        <v>2</v>
      </c>
      <c r="L429" s="17">
        <v>58</v>
      </c>
      <c r="M429" s="17">
        <f>J429+L429+L430+L432+L433+L434</f>
        <v>1070</v>
      </c>
      <c r="N429" s="17">
        <f>1*15</f>
        <v>15</v>
      </c>
      <c r="O429" s="17">
        <f>M429*3+N429</f>
        <v>3225</v>
      </c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</row>
    <row r="430" spans="1:244" ht="12" customHeight="1">
      <c r="A430" s="21">
        <f>IF(B430="户主",COUNTIF($B$5:B430,$B$5),"")</f>
      </c>
      <c r="B430" s="21" t="s">
        <v>22</v>
      </c>
      <c r="C430" s="21" t="s">
        <v>512</v>
      </c>
      <c r="D430" s="23">
        <v>80</v>
      </c>
      <c r="E430" s="21" t="s">
        <v>19</v>
      </c>
      <c r="F430" s="21" t="s">
        <v>208</v>
      </c>
      <c r="G430" s="21"/>
      <c r="H430" s="21" t="s">
        <v>507</v>
      </c>
      <c r="I430" s="21" t="s">
        <v>32</v>
      </c>
      <c r="J430" s="17"/>
      <c r="K430" s="17">
        <v>2</v>
      </c>
      <c r="L430" s="17">
        <v>58</v>
      </c>
      <c r="M430" s="17"/>
      <c r="N430" s="17"/>
      <c r="O430" s="1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</row>
    <row r="431" spans="1:244" ht="12" customHeight="1">
      <c r="A431" s="21">
        <f>IF(B431="户主",COUNTIF($B$5:B431,$B$5),"")</f>
      </c>
      <c r="B431" s="21" t="s">
        <v>22</v>
      </c>
      <c r="C431" s="21" t="s">
        <v>513</v>
      </c>
      <c r="D431" s="23">
        <v>47</v>
      </c>
      <c r="E431" s="21" t="s">
        <v>28</v>
      </c>
      <c r="F431" s="21" t="s">
        <v>93</v>
      </c>
      <c r="G431" s="21"/>
      <c r="H431" s="21" t="s">
        <v>507</v>
      </c>
      <c r="I431" s="21" t="s">
        <v>32</v>
      </c>
      <c r="J431" s="17"/>
      <c r="K431" s="17"/>
      <c r="L431" s="17"/>
      <c r="M431" s="17"/>
      <c r="N431" s="17"/>
      <c r="O431" s="1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</row>
    <row r="432" spans="1:251" s="4" customFormat="1" ht="12" customHeight="1">
      <c r="A432" s="21">
        <f>IF(B432="户主",COUNTIF($B$5:B432,$B$5),"")</f>
      </c>
      <c r="B432" s="25" t="s">
        <v>22</v>
      </c>
      <c r="C432" s="21" t="s">
        <v>514</v>
      </c>
      <c r="D432" s="23">
        <v>41</v>
      </c>
      <c r="E432" s="25" t="s">
        <v>19</v>
      </c>
      <c r="F432" s="21" t="s">
        <v>53</v>
      </c>
      <c r="G432" s="21"/>
      <c r="H432" s="25" t="s">
        <v>507</v>
      </c>
      <c r="I432" s="21" t="s">
        <v>32</v>
      </c>
      <c r="J432" s="17"/>
      <c r="K432" s="17">
        <v>5</v>
      </c>
      <c r="L432" s="17">
        <v>87</v>
      </c>
      <c r="M432" s="17"/>
      <c r="N432" s="17"/>
      <c r="O432" s="17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11"/>
      <c r="IL432" s="11"/>
      <c r="IM432" s="11"/>
      <c r="IN432" s="11"/>
      <c r="IO432" s="11"/>
      <c r="IP432" s="11"/>
      <c r="IQ432" s="11"/>
    </row>
    <row r="433" spans="1:244" ht="12" customHeight="1">
      <c r="A433" s="21">
        <f>IF(B433="户主",COUNTIF($B$5:B433,$B$5),"")</f>
      </c>
      <c r="B433" s="21" t="s">
        <v>22</v>
      </c>
      <c r="C433" s="21" t="s">
        <v>515</v>
      </c>
      <c r="D433" s="23">
        <v>18</v>
      </c>
      <c r="E433" s="21" t="s">
        <v>19</v>
      </c>
      <c r="F433" s="21" t="s">
        <v>51</v>
      </c>
      <c r="G433" s="21"/>
      <c r="H433" s="21" t="s">
        <v>507</v>
      </c>
      <c r="I433" s="21" t="s">
        <v>32</v>
      </c>
      <c r="J433" s="17"/>
      <c r="K433" s="17"/>
      <c r="L433" s="17"/>
      <c r="M433" s="17"/>
      <c r="N433" s="17"/>
      <c r="O433" s="17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</row>
    <row r="434" spans="1:244" ht="12" customHeight="1">
      <c r="A434" s="21">
        <f>IF(B434="户主",COUNTIF($B$5:B434,$B$5),"")</f>
      </c>
      <c r="B434" s="22" t="s">
        <v>22</v>
      </c>
      <c r="C434" s="21" t="s">
        <v>516</v>
      </c>
      <c r="D434" s="23">
        <v>11</v>
      </c>
      <c r="E434" s="22" t="s">
        <v>19</v>
      </c>
      <c r="F434" s="21" t="s">
        <v>51</v>
      </c>
      <c r="G434" s="21"/>
      <c r="H434" s="22" t="s">
        <v>507</v>
      </c>
      <c r="I434" s="21" t="s">
        <v>32</v>
      </c>
      <c r="J434" s="17"/>
      <c r="K434" s="17">
        <v>3</v>
      </c>
      <c r="L434" s="17">
        <v>87</v>
      </c>
      <c r="M434" s="17"/>
      <c r="N434" s="17"/>
      <c r="O434" s="17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</row>
    <row r="435" spans="1:244" ht="12" customHeight="1">
      <c r="A435" s="17">
        <f>IF(B435="户主",COUNTIF($B$5:B435,$B$5),"")</f>
        <v>162</v>
      </c>
      <c r="B435" s="21" t="s">
        <v>17</v>
      </c>
      <c r="C435" s="21" t="s">
        <v>517</v>
      </c>
      <c r="D435" s="23">
        <v>76</v>
      </c>
      <c r="E435" s="21" t="s">
        <v>28</v>
      </c>
      <c r="F435" s="21" t="s">
        <v>17</v>
      </c>
      <c r="G435" s="21">
        <v>3</v>
      </c>
      <c r="H435" s="21" t="s">
        <v>518</v>
      </c>
      <c r="I435" s="21" t="s">
        <v>29</v>
      </c>
      <c r="J435" s="17">
        <f>G435*289</f>
        <v>867</v>
      </c>
      <c r="K435" s="17">
        <v>4</v>
      </c>
      <c r="L435" s="17">
        <v>145</v>
      </c>
      <c r="M435" s="17">
        <f>J435+L435+L436+L437</f>
        <v>1215</v>
      </c>
      <c r="N435" s="17">
        <f>1*15</f>
        <v>15</v>
      </c>
      <c r="O435" s="17">
        <f>M435*3+N435</f>
        <v>3660</v>
      </c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</row>
    <row r="436" spans="1:244" ht="12" customHeight="1">
      <c r="A436" s="21">
        <f>IF(B436="户主",COUNTIF($B$5:B436,$B$5),"")</f>
      </c>
      <c r="B436" s="21" t="s">
        <v>22</v>
      </c>
      <c r="C436" s="21" t="s">
        <v>519</v>
      </c>
      <c r="D436" s="23">
        <v>73</v>
      </c>
      <c r="E436" s="21" t="s">
        <v>19</v>
      </c>
      <c r="F436" s="21" t="s">
        <v>208</v>
      </c>
      <c r="G436" s="21"/>
      <c r="H436" s="21" t="s">
        <v>518</v>
      </c>
      <c r="I436" s="21" t="s">
        <v>29</v>
      </c>
      <c r="J436" s="17"/>
      <c r="K436" s="17">
        <v>2</v>
      </c>
      <c r="L436" s="17">
        <v>58</v>
      </c>
      <c r="M436" s="17"/>
      <c r="N436" s="17"/>
      <c r="O436" s="1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</row>
    <row r="437" spans="1:244" ht="12" customHeight="1">
      <c r="A437" s="21">
        <f>IF(B437="户主",COUNTIF($B$5:B437,$B$5),"")</f>
      </c>
      <c r="B437" s="21" t="s">
        <v>22</v>
      </c>
      <c r="C437" s="21" t="s">
        <v>520</v>
      </c>
      <c r="D437" s="23">
        <v>47</v>
      </c>
      <c r="E437" s="21" t="s">
        <v>28</v>
      </c>
      <c r="F437" s="21" t="s">
        <v>276</v>
      </c>
      <c r="G437" s="21"/>
      <c r="H437" s="21" t="s">
        <v>518</v>
      </c>
      <c r="I437" s="21" t="s">
        <v>29</v>
      </c>
      <c r="J437" s="17"/>
      <c r="K437" s="17">
        <v>4</v>
      </c>
      <c r="L437" s="17">
        <v>145</v>
      </c>
      <c r="M437" s="17"/>
      <c r="N437" s="17"/>
      <c r="O437" s="17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</row>
    <row r="438" spans="1:244" ht="12" customHeight="1">
      <c r="A438" s="17">
        <f>IF(B438="户主",COUNTIF($B$5:B438,$B$5),"")</f>
        <v>163</v>
      </c>
      <c r="B438" s="25" t="s">
        <v>17</v>
      </c>
      <c r="C438" s="21" t="s">
        <v>521</v>
      </c>
      <c r="D438" s="23">
        <v>48</v>
      </c>
      <c r="E438" s="25" t="s">
        <v>28</v>
      </c>
      <c r="F438" s="21" t="s">
        <v>17</v>
      </c>
      <c r="G438" s="21">
        <v>4</v>
      </c>
      <c r="H438" s="25" t="s">
        <v>518</v>
      </c>
      <c r="I438" s="21" t="s">
        <v>21</v>
      </c>
      <c r="J438" s="17">
        <f>G438*245</f>
        <v>980</v>
      </c>
      <c r="K438" s="17">
        <v>4</v>
      </c>
      <c r="L438" s="17">
        <v>145</v>
      </c>
      <c r="M438" s="17">
        <f>J438+L438+L439+L440+L441</f>
        <v>1212</v>
      </c>
      <c r="N438" s="17">
        <f>1*15</f>
        <v>15</v>
      </c>
      <c r="O438" s="17">
        <f>M438*3+N438</f>
        <v>3651</v>
      </c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</row>
    <row r="439" spans="1:244" ht="12" customHeight="1">
      <c r="A439" s="21">
        <f>IF(B439="户主",COUNTIF($B$5:B439,$B$5),"")</f>
      </c>
      <c r="B439" s="21" t="s">
        <v>22</v>
      </c>
      <c r="C439" s="21" t="s">
        <v>522</v>
      </c>
      <c r="D439" s="23">
        <v>44</v>
      </c>
      <c r="E439" s="21" t="s">
        <v>19</v>
      </c>
      <c r="F439" s="21" t="s">
        <v>208</v>
      </c>
      <c r="G439" s="21"/>
      <c r="H439" s="21" t="s">
        <v>518</v>
      </c>
      <c r="I439" s="21" t="s">
        <v>21</v>
      </c>
      <c r="J439" s="17"/>
      <c r="K439" s="17"/>
      <c r="L439" s="17"/>
      <c r="M439" s="17"/>
      <c r="N439" s="17"/>
      <c r="O439" s="17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</row>
    <row r="440" spans="1:244" ht="12" customHeight="1">
      <c r="A440" s="21">
        <f>IF(B440="户主",COUNTIF($B$5:B440,$B$5),"")</f>
      </c>
      <c r="B440" s="22" t="s">
        <v>22</v>
      </c>
      <c r="C440" s="21" t="s">
        <v>523</v>
      </c>
      <c r="D440" s="23">
        <v>20</v>
      </c>
      <c r="E440" s="22" t="s">
        <v>28</v>
      </c>
      <c r="F440" s="21" t="s">
        <v>276</v>
      </c>
      <c r="G440" s="21"/>
      <c r="H440" s="22" t="s">
        <v>518</v>
      </c>
      <c r="I440" s="21" t="s">
        <v>21</v>
      </c>
      <c r="J440" s="17"/>
      <c r="K440" s="17"/>
      <c r="L440" s="17"/>
      <c r="M440" s="17"/>
      <c r="N440" s="17"/>
      <c r="O440" s="17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</row>
    <row r="441" spans="1:244" ht="12" customHeight="1">
      <c r="A441" s="21">
        <f>IF(B441="户主",COUNTIF($B$5:B441,$B$5),"")</f>
      </c>
      <c r="B441" s="21" t="s">
        <v>22</v>
      </c>
      <c r="C441" s="21" t="s">
        <v>524</v>
      </c>
      <c r="D441" s="23">
        <v>9</v>
      </c>
      <c r="E441" s="21" t="s">
        <v>19</v>
      </c>
      <c r="F441" s="21" t="s">
        <v>19</v>
      </c>
      <c r="G441" s="21"/>
      <c r="H441" s="21" t="s">
        <v>518</v>
      </c>
      <c r="I441" s="21" t="s">
        <v>21</v>
      </c>
      <c r="J441" s="17"/>
      <c r="K441" s="17">
        <v>3</v>
      </c>
      <c r="L441" s="17">
        <v>87</v>
      </c>
      <c r="M441" s="17"/>
      <c r="N441" s="17"/>
      <c r="O441" s="17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</row>
    <row r="442" spans="1:244" ht="12" customHeight="1">
      <c r="A442" s="17">
        <f>IF(B442="户主",COUNTIF($B$5:B442,$B$5),"")</f>
        <v>164</v>
      </c>
      <c r="B442" s="21" t="s">
        <v>17</v>
      </c>
      <c r="C442" s="21" t="s">
        <v>525</v>
      </c>
      <c r="D442" s="23">
        <v>70</v>
      </c>
      <c r="E442" s="21" t="s">
        <v>28</v>
      </c>
      <c r="F442" s="21" t="s">
        <v>17</v>
      </c>
      <c r="G442" s="21">
        <v>5</v>
      </c>
      <c r="H442" s="21" t="s">
        <v>526</v>
      </c>
      <c r="I442" s="21" t="s">
        <v>21</v>
      </c>
      <c r="J442" s="17">
        <f>G442*245</f>
        <v>1225</v>
      </c>
      <c r="K442" s="17">
        <v>2</v>
      </c>
      <c r="L442" s="17">
        <v>58</v>
      </c>
      <c r="M442" s="17">
        <f>J442+L442+L443+L444+L445+L446</f>
        <v>1515</v>
      </c>
      <c r="N442" s="17">
        <f>1*15</f>
        <v>15</v>
      </c>
      <c r="O442" s="17">
        <f>M442*3+N442</f>
        <v>4560</v>
      </c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</row>
    <row r="443" spans="1:244" ht="12" customHeight="1">
      <c r="A443" s="21">
        <f>IF(B443="户主",COUNTIF($B$5:B443,$B$5),"")</f>
      </c>
      <c r="B443" s="21" t="s">
        <v>22</v>
      </c>
      <c r="C443" s="21" t="s">
        <v>527</v>
      </c>
      <c r="D443" s="23">
        <v>66</v>
      </c>
      <c r="E443" s="21" t="s">
        <v>19</v>
      </c>
      <c r="F443" s="21" t="s">
        <v>208</v>
      </c>
      <c r="G443" s="21"/>
      <c r="H443" s="21" t="s">
        <v>526</v>
      </c>
      <c r="I443" s="21" t="s">
        <v>21</v>
      </c>
      <c r="J443" s="17"/>
      <c r="K443" s="17"/>
      <c r="L443" s="17"/>
      <c r="M443" s="17"/>
      <c r="N443" s="17"/>
      <c r="O443" s="17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</row>
    <row r="444" spans="1:244" ht="12" customHeight="1">
      <c r="A444" s="21">
        <f>IF(B444="户主",COUNTIF($B$5:B444,$B$5),"")</f>
      </c>
      <c r="B444" s="25" t="s">
        <v>22</v>
      </c>
      <c r="C444" s="21" t="s">
        <v>528</v>
      </c>
      <c r="D444" s="23">
        <v>47</v>
      </c>
      <c r="E444" s="25" t="s">
        <v>28</v>
      </c>
      <c r="F444" s="21" t="s">
        <v>276</v>
      </c>
      <c r="G444" s="21"/>
      <c r="H444" s="25" t="s">
        <v>526</v>
      </c>
      <c r="I444" s="21" t="s">
        <v>21</v>
      </c>
      <c r="J444" s="17"/>
      <c r="K444" s="17">
        <v>4</v>
      </c>
      <c r="L444" s="17">
        <v>145</v>
      </c>
      <c r="M444" s="17"/>
      <c r="N444" s="17"/>
      <c r="O444" s="17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</row>
    <row r="445" spans="1:244" ht="12" customHeight="1">
      <c r="A445" s="21">
        <f>IF(B445="户主",COUNTIF($B$5:B445,$B$5),"")</f>
      </c>
      <c r="B445" s="21" t="s">
        <v>22</v>
      </c>
      <c r="C445" s="21" t="s">
        <v>529</v>
      </c>
      <c r="D445" s="23">
        <v>20</v>
      </c>
      <c r="E445" s="21" t="s">
        <v>19</v>
      </c>
      <c r="F445" s="21" t="s">
        <v>51</v>
      </c>
      <c r="G445" s="21"/>
      <c r="H445" s="21" t="s">
        <v>526</v>
      </c>
      <c r="I445" s="21" t="s">
        <v>21</v>
      </c>
      <c r="J445" s="17"/>
      <c r="K445" s="17"/>
      <c r="L445" s="17"/>
      <c r="M445" s="17"/>
      <c r="N445" s="17"/>
      <c r="O445" s="17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</row>
    <row r="446" spans="1:244" ht="12" customHeight="1">
      <c r="A446" s="21">
        <f>IF(B446="户主",COUNTIF($B$5:B446,$B$5),"")</f>
      </c>
      <c r="B446" s="22" t="s">
        <v>22</v>
      </c>
      <c r="C446" s="21" t="s">
        <v>530</v>
      </c>
      <c r="D446" s="23">
        <v>44</v>
      </c>
      <c r="E446" s="22" t="s">
        <v>19</v>
      </c>
      <c r="F446" s="21" t="s">
        <v>53</v>
      </c>
      <c r="G446" s="21"/>
      <c r="H446" s="22" t="s">
        <v>526</v>
      </c>
      <c r="I446" s="21" t="s">
        <v>21</v>
      </c>
      <c r="J446" s="17"/>
      <c r="K446" s="17">
        <v>5</v>
      </c>
      <c r="L446" s="17">
        <v>87</v>
      </c>
      <c r="M446" s="17"/>
      <c r="N446" s="17"/>
      <c r="O446" s="17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</row>
    <row r="447" spans="1:244" ht="12" customHeight="1">
      <c r="A447" s="17">
        <f>IF(B447="户主",COUNTIF($B$5:B447,$B$5),"")</f>
        <v>165</v>
      </c>
      <c r="B447" s="21" t="s">
        <v>17</v>
      </c>
      <c r="C447" s="21" t="s">
        <v>531</v>
      </c>
      <c r="D447" s="23">
        <v>74</v>
      </c>
      <c r="E447" s="21" t="s">
        <v>28</v>
      </c>
      <c r="F447" s="21" t="s">
        <v>17</v>
      </c>
      <c r="G447" s="21">
        <v>3</v>
      </c>
      <c r="H447" s="21" t="s">
        <v>532</v>
      </c>
      <c r="I447" s="21" t="s">
        <v>29</v>
      </c>
      <c r="J447" s="17">
        <f>G447*289</f>
        <v>867</v>
      </c>
      <c r="K447" s="31" t="s">
        <v>533</v>
      </c>
      <c r="L447" s="17">
        <v>87</v>
      </c>
      <c r="M447" s="37">
        <f>J447+L447+L448+L449</f>
        <v>1012</v>
      </c>
      <c r="N447" s="17">
        <v>15</v>
      </c>
      <c r="O447" s="17">
        <f>M447*3+N447</f>
        <v>3051</v>
      </c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</row>
    <row r="448" spans="1:244" ht="12" customHeight="1">
      <c r="A448" s="21">
        <f>IF(B448="户主",COUNTIF($B$5:B448,$B$5),"")</f>
      </c>
      <c r="B448" s="21" t="s">
        <v>22</v>
      </c>
      <c r="C448" s="21" t="s">
        <v>534</v>
      </c>
      <c r="D448" s="23">
        <v>71</v>
      </c>
      <c r="E448" s="21" t="s">
        <v>19</v>
      </c>
      <c r="F448" s="21" t="s">
        <v>66</v>
      </c>
      <c r="G448" s="21"/>
      <c r="H448" s="21" t="s">
        <v>532</v>
      </c>
      <c r="I448" s="21" t="s">
        <v>29</v>
      </c>
      <c r="J448" s="17"/>
      <c r="K448" s="30">
        <v>2</v>
      </c>
      <c r="L448" s="17">
        <v>58</v>
      </c>
      <c r="M448" s="37"/>
      <c r="N448" s="17"/>
      <c r="O448" s="17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</row>
    <row r="449" spans="1:244" ht="12" customHeight="1">
      <c r="A449" s="21">
        <f>IF(B449="户主",COUNTIF($B$5:B449,$B$5),"")</f>
      </c>
      <c r="B449" s="21" t="s">
        <v>22</v>
      </c>
      <c r="C449" s="21" t="s">
        <v>535</v>
      </c>
      <c r="D449" s="23">
        <v>51</v>
      </c>
      <c r="E449" s="21" t="s">
        <v>28</v>
      </c>
      <c r="F449" s="21" t="s">
        <v>34</v>
      </c>
      <c r="G449" s="21"/>
      <c r="H449" s="21" t="s">
        <v>532</v>
      </c>
      <c r="I449" s="21" t="s">
        <v>29</v>
      </c>
      <c r="J449" s="17"/>
      <c r="K449" s="31"/>
      <c r="L449" s="17"/>
      <c r="M449" s="37"/>
      <c r="N449" s="17"/>
      <c r="O449" s="17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</row>
    <row r="450" spans="1:244" ht="12" customHeight="1">
      <c r="A450" s="17">
        <f>IF(B450="户主",COUNTIF($B$5:B450,$B$5),"")</f>
        <v>166</v>
      </c>
      <c r="B450" s="25" t="s">
        <v>17</v>
      </c>
      <c r="C450" s="21" t="s">
        <v>536</v>
      </c>
      <c r="D450" s="23">
        <v>44</v>
      </c>
      <c r="E450" s="25" t="s">
        <v>28</v>
      </c>
      <c r="F450" s="21" t="s">
        <v>17</v>
      </c>
      <c r="G450" s="21">
        <v>6</v>
      </c>
      <c r="H450" s="25" t="s">
        <v>507</v>
      </c>
      <c r="I450" s="21" t="s">
        <v>32</v>
      </c>
      <c r="J450" s="17">
        <f>G450*130</f>
        <v>780</v>
      </c>
      <c r="K450" s="17"/>
      <c r="L450" s="17"/>
      <c r="M450" s="17">
        <f>J450+L451+L452+L453+L454+L455</f>
        <v>1157</v>
      </c>
      <c r="N450" s="25">
        <v>15</v>
      </c>
      <c r="O450" s="17">
        <f>M450*3+N450</f>
        <v>3486</v>
      </c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</row>
    <row r="451" spans="1:244" ht="12" customHeight="1">
      <c r="A451" s="17">
        <f>IF(B451="户主",COUNTIF($B$5:B451,$B$5),"")</f>
      </c>
      <c r="B451" s="17" t="s">
        <v>22</v>
      </c>
      <c r="C451" s="25" t="s">
        <v>537</v>
      </c>
      <c r="D451" s="24">
        <v>32</v>
      </c>
      <c r="E451" s="19" t="s">
        <v>19</v>
      </c>
      <c r="F451" s="25" t="s">
        <v>208</v>
      </c>
      <c r="G451" s="24"/>
      <c r="H451" s="19" t="s">
        <v>507</v>
      </c>
      <c r="I451" s="19" t="s">
        <v>32</v>
      </c>
      <c r="J451" s="17"/>
      <c r="K451" s="17"/>
      <c r="L451" s="17"/>
      <c r="M451" s="17"/>
      <c r="N451" s="40"/>
      <c r="O451" s="17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</row>
    <row r="452" spans="1:244" ht="12" customHeight="1">
      <c r="A452" s="17">
        <f>IF(B452="户主",COUNTIF($B$5:B452,$B$5),"")</f>
      </c>
      <c r="B452" s="17" t="s">
        <v>22</v>
      </c>
      <c r="C452" s="17" t="s">
        <v>538</v>
      </c>
      <c r="D452" s="24">
        <v>80</v>
      </c>
      <c r="E452" s="19" t="s">
        <v>28</v>
      </c>
      <c r="F452" s="25" t="s">
        <v>42</v>
      </c>
      <c r="G452" s="24"/>
      <c r="H452" s="19" t="s">
        <v>507</v>
      </c>
      <c r="I452" s="19" t="s">
        <v>32</v>
      </c>
      <c r="J452" s="17"/>
      <c r="K452" s="17">
        <v>2</v>
      </c>
      <c r="L452" s="17">
        <v>58</v>
      </c>
      <c r="M452" s="17"/>
      <c r="N452" s="40"/>
      <c r="O452" s="17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</row>
    <row r="453" spans="1:244" ht="12" customHeight="1">
      <c r="A453" s="17">
        <f>IF(B453="户主",COUNTIF($B$5:B453,$B$5),"")</f>
      </c>
      <c r="B453" s="17" t="s">
        <v>22</v>
      </c>
      <c r="C453" s="17" t="s">
        <v>539</v>
      </c>
      <c r="D453" s="24">
        <v>64</v>
      </c>
      <c r="E453" s="19" t="s">
        <v>19</v>
      </c>
      <c r="F453" s="25" t="s">
        <v>47</v>
      </c>
      <c r="G453" s="24"/>
      <c r="H453" s="19" t="s">
        <v>507</v>
      </c>
      <c r="I453" s="19" t="s">
        <v>32</v>
      </c>
      <c r="J453" s="17"/>
      <c r="K453" s="17">
        <v>4</v>
      </c>
      <c r="L453" s="17">
        <v>145</v>
      </c>
      <c r="M453" s="17"/>
      <c r="N453" s="40"/>
      <c r="O453" s="17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</row>
    <row r="454" spans="1:244" ht="12" customHeight="1">
      <c r="A454" s="17">
        <f>IF(B454="户主",COUNTIF($B$5:B454,$B$5),"")</f>
      </c>
      <c r="B454" s="17" t="s">
        <v>22</v>
      </c>
      <c r="C454" s="17" t="s">
        <v>540</v>
      </c>
      <c r="D454" s="24">
        <v>8</v>
      </c>
      <c r="E454" s="19" t="s">
        <v>28</v>
      </c>
      <c r="F454" s="25" t="s">
        <v>93</v>
      </c>
      <c r="G454" s="24"/>
      <c r="H454" s="19" t="s">
        <v>507</v>
      </c>
      <c r="I454" s="19" t="s">
        <v>32</v>
      </c>
      <c r="J454" s="17"/>
      <c r="K454" s="17">
        <v>3</v>
      </c>
      <c r="L454" s="17">
        <v>87</v>
      </c>
      <c r="M454" s="17"/>
      <c r="N454" s="40"/>
      <c r="O454" s="17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</row>
    <row r="455" spans="1:244" ht="12" customHeight="1">
      <c r="A455" s="17">
        <f>IF(B455="户主",COUNTIF($B$5:B455,$B$5),"")</f>
      </c>
      <c r="B455" s="17" t="s">
        <v>22</v>
      </c>
      <c r="C455" s="17" t="s">
        <v>541</v>
      </c>
      <c r="D455" s="24">
        <v>1</v>
      </c>
      <c r="E455" s="19" t="s">
        <v>28</v>
      </c>
      <c r="F455" s="25" t="s">
        <v>93</v>
      </c>
      <c r="G455" s="24"/>
      <c r="H455" s="19" t="s">
        <v>507</v>
      </c>
      <c r="I455" s="19" t="s">
        <v>32</v>
      </c>
      <c r="J455" s="17"/>
      <c r="K455" s="17">
        <v>3</v>
      </c>
      <c r="L455" s="17">
        <v>87</v>
      </c>
      <c r="M455" s="17"/>
      <c r="N455" s="40"/>
      <c r="O455" s="1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</row>
    <row r="456" spans="1:244" ht="12" customHeight="1">
      <c r="A456" s="17">
        <f>IF(B456="户主",COUNTIF($B$5:B456,$B$5),"")</f>
        <v>167</v>
      </c>
      <c r="B456" s="17" t="s">
        <v>17</v>
      </c>
      <c r="C456" s="17" t="s">
        <v>542</v>
      </c>
      <c r="D456" s="24">
        <v>47</v>
      </c>
      <c r="E456" s="19" t="s">
        <v>28</v>
      </c>
      <c r="F456" s="25" t="s">
        <v>17</v>
      </c>
      <c r="G456" s="24">
        <v>3</v>
      </c>
      <c r="H456" s="19" t="s">
        <v>543</v>
      </c>
      <c r="I456" s="19" t="s">
        <v>32</v>
      </c>
      <c r="J456" s="17">
        <f>G456*130</f>
        <v>390</v>
      </c>
      <c r="K456" s="17">
        <v>5</v>
      </c>
      <c r="L456" s="17">
        <v>87</v>
      </c>
      <c r="M456" s="17">
        <f>J456+L456+L457+L458</f>
        <v>564</v>
      </c>
      <c r="N456" s="25">
        <v>15</v>
      </c>
      <c r="O456" s="17">
        <f>M456*3+N456</f>
        <v>1707</v>
      </c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</row>
    <row r="457" spans="1:244" ht="12" customHeight="1">
      <c r="A457" s="17">
        <f>IF(B457="户主",COUNTIF($B$5:B457,$B$5),"")</f>
      </c>
      <c r="B457" s="17" t="s">
        <v>22</v>
      </c>
      <c r="C457" s="17" t="s">
        <v>544</v>
      </c>
      <c r="D457" s="24">
        <v>44</v>
      </c>
      <c r="E457" s="19" t="s">
        <v>19</v>
      </c>
      <c r="F457" s="25" t="s">
        <v>208</v>
      </c>
      <c r="G457" s="24"/>
      <c r="H457" s="19" t="s">
        <v>543</v>
      </c>
      <c r="I457" s="19" t="s">
        <v>32</v>
      </c>
      <c r="J457" s="17"/>
      <c r="K457" s="17">
        <v>5</v>
      </c>
      <c r="L457" s="17">
        <v>87</v>
      </c>
      <c r="M457" s="17"/>
      <c r="N457" s="40"/>
      <c r="O457" s="17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</row>
    <row r="458" spans="1:244" ht="12" customHeight="1">
      <c r="A458" s="17">
        <f>IF(B458="户主",COUNTIF($B$5:B458,$B$5),"")</f>
      </c>
      <c r="B458" s="17" t="s">
        <v>22</v>
      </c>
      <c r="C458" s="17" t="s">
        <v>545</v>
      </c>
      <c r="D458" s="24">
        <v>16</v>
      </c>
      <c r="E458" s="19" t="s">
        <v>19</v>
      </c>
      <c r="F458" s="25" t="s">
        <v>95</v>
      </c>
      <c r="G458" s="24"/>
      <c r="H458" s="19" t="s">
        <v>543</v>
      </c>
      <c r="I458" s="19" t="s">
        <v>32</v>
      </c>
      <c r="J458" s="17"/>
      <c r="K458" s="17"/>
      <c r="L458" s="17"/>
      <c r="M458" s="17"/>
      <c r="N458" s="40"/>
      <c r="O458" s="17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</row>
    <row r="459" spans="1:244" ht="12" customHeight="1">
      <c r="A459" s="17">
        <f>IF(B459="户主",COUNTIF($B$5:B459,$B$5),"")</f>
        <v>168</v>
      </c>
      <c r="B459" s="17" t="s">
        <v>17</v>
      </c>
      <c r="C459" s="17" t="s">
        <v>546</v>
      </c>
      <c r="D459" s="24">
        <v>67</v>
      </c>
      <c r="E459" s="19" t="s">
        <v>19</v>
      </c>
      <c r="F459" s="25" t="s">
        <v>17</v>
      </c>
      <c r="G459" s="24">
        <v>2</v>
      </c>
      <c r="H459" s="19" t="s">
        <v>507</v>
      </c>
      <c r="I459" s="22" t="s">
        <v>29</v>
      </c>
      <c r="J459" s="17">
        <f>G459*289</f>
        <v>578</v>
      </c>
      <c r="K459" s="17"/>
      <c r="L459" s="17"/>
      <c r="M459" s="17">
        <f>J459+L459+L460</f>
        <v>578</v>
      </c>
      <c r="N459" s="25">
        <v>15</v>
      </c>
      <c r="O459" s="17">
        <f>M459*3+N459</f>
        <v>1749</v>
      </c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</row>
    <row r="460" spans="1:244" ht="12" customHeight="1">
      <c r="A460" s="17">
        <f>IF(B460="户主",COUNTIF($B$5:B460,$B$5),"")</f>
      </c>
      <c r="B460" s="17" t="s">
        <v>22</v>
      </c>
      <c r="C460" s="17" t="s">
        <v>547</v>
      </c>
      <c r="D460" s="24">
        <v>23</v>
      </c>
      <c r="E460" s="19" t="s">
        <v>19</v>
      </c>
      <c r="F460" s="25" t="s">
        <v>95</v>
      </c>
      <c r="G460" s="24"/>
      <c r="H460" s="19" t="s">
        <v>507</v>
      </c>
      <c r="I460" s="22" t="s">
        <v>29</v>
      </c>
      <c r="J460" s="17"/>
      <c r="K460" s="17"/>
      <c r="L460" s="17"/>
      <c r="M460" s="17"/>
      <c r="N460" s="40"/>
      <c r="O460" s="17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</row>
    <row r="461" spans="1:244" ht="12" customHeight="1">
      <c r="A461" s="17">
        <f>IF(B461="户主",COUNTIF($B$5:B461,$B$5),"")</f>
        <v>169</v>
      </c>
      <c r="B461" s="17" t="s">
        <v>17</v>
      </c>
      <c r="C461" s="17" t="s">
        <v>548</v>
      </c>
      <c r="D461" s="24">
        <v>44</v>
      </c>
      <c r="E461" s="19" t="s">
        <v>28</v>
      </c>
      <c r="F461" s="25" t="s">
        <v>17</v>
      </c>
      <c r="G461" s="24">
        <v>3</v>
      </c>
      <c r="H461" s="19" t="s">
        <v>507</v>
      </c>
      <c r="I461" s="19" t="s">
        <v>21</v>
      </c>
      <c r="J461" s="17">
        <f>G461*245</f>
        <v>735</v>
      </c>
      <c r="K461" s="17"/>
      <c r="L461" s="17"/>
      <c r="M461" s="17">
        <f>J461+L461+L462+L463</f>
        <v>735</v>
      </c>
      <c r="N461" s="25">
        <v>15</v>
      </c>
      <c r="O461" s="17">
        <f>M461*3+N461</f>
        <v>2220</v>
      </c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</row>
    <row r="462" spans="1:244" ht="12" customHeight="1">
      <c r="A462" s="17">
        <f>IF(B462="户主",COUNTIF($B$5:B462,$B$5),"")</f>
      </c>
      <c r="B462" s="17" t="s">
        <v>22</v>
      </c>
      <c r="C462" s="17" t="s">
        <v>549</v>
      </c>
      <c r="D462" s="24">
        <v>62</v>
      </c>
      <c r="E462" s="19" t="s">
        <v>28</v>
      </c>
      <c r="F462" s="25" t="s">
        <v>42</v>
      </c>
      <c r="G462" s="24"/>
      <c r="H462" s="19" t="s">
        <v>507</v>
      </c>
      <c r="I462" s="19" t="s">
        <v>21</v>
      </c>
      <c r="J462" s="17"/>
      <c r="K462" s="17"/>
      <c r="L462" s="17"/>
      <c r="M462" s="17"/>
      <c r="N462" s="40"/>
      <c r="O462" s="17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</row>
    <row r="463" spans="1:244" ht="12" customHeight="1">
      <c r="A463" s="17">
        <f>IF(B463="户主",COUNTIF($B$5:B463,$B$5),"")</f>
      </c>
      <c r="B463" s="17" t="s">
        <v>22</v>
      </c>
      <c r="C463" s="17" t="s">
        <v>550</v>
      </c>
      <c r="D463" s="24">
        <v>68</v>
      </c>
      <c r="E463" s="19" t="s">
        <v>19</v>
      </c>
      <c r="F463" s="25" t="s">
        <v>47</v>
      </c>
      <c r="G463" s="24"/>
      <c r="H463" s="19" t="s">
        <v>507</v>
      </c>
      <c r="I463" s="19" t="s">
        <v>21</v>
      </c>
      <c r="J463" s="17"/>
      <c r="K463" s="17"/>
      <c r="L463" s="17"/>
      <c r="M463" s="17"/>
      <c r="N463" s="40"/>
      <c r="O463" s="17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</row>
    <row r="464" spans="1:244" ht="12" customHeight="1">
      <c r="A464" s="17">
        <f>IF(B464="户主",COUNTIF($B$5:B464,$B$5),"")</f>
        <v>170</v>
      </c>
      <c r="B464" s="17" t="s">
        <v>17</v>
      </c>
      <c r="C464" s="17" t="s">
        <v>551</v>
      </c>
      <c r="D464" s="24">
        <v>74</v>
      </c>
      <c r="E464" s="19" t="s">
        <v>28</v>
      </c>
      <c r="F464" s="25" t="s">
        <v>17</v>
      </c>
      <c r="G464" s="24">
        <v>5</v>
      </c>
      <c r="H464" s="19" t="s">
        <v>526</v>
      </c>
      <c r="I464" s="19" t="s">
        <v>21</v>
      </c>
      <c r="J464" s="17">
        <f>G464*245</f>
        <v>1225</v>
      </c>
      <c r="K464" s="17">
        <v>2</v>
      </c>
      <c r="L464" s="17">
        <v>58</v>
      </c>
      <c r="M464" s="17">
        <f>J464+L464+L465+L466+L467+L468</f>
        <v>1515</v>
      </c>
      <c r="N464" s="25">
        <v>15</v>
      </c>
      <c r="O464" s="17">
        <f>M464*3+N464</f>
        <v>4560</v>
      </c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</row>
    <row r="465" spans="1:244" ht="12" customHeight="1">
      <c r="A465" s="17">
        <f>IF(B465="户主",COUNTIF($B$5:B465,$B$5),"")</f>
      </c>
      <c r="B465" s="17" t="s">
        <v>22</v>
      </c>
      <c r="C465" s="17" t="s">
        <v>552</v>
      </c>
      <c r="D465" s="24">
        <v>76</v>
      </c>
      <c r="E465" s="19" t="s">
        <v>19</v>
      </c>
      <c r="F465" s="25" t="s">
        <v>208</v>
      </c>
      <c r="G465" s="24"/>
      <c r="H465" s="19" t="s">
        <v>526</v>
      </c>
      <c r="I465" s="19" t="s">
        <v>21</v>
      </c>
      <c r="J465" s="17"/>
      <c r="K465" s="24">
        <v>6</v>
      </c>
      <c r="L465" s="17">
        <v>145</v>
      </c>
      <c r="M465" s="17"/>
      <c r="N465" s="40"/>
      <c r="O465" s="1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</row>
    <row r="466" spans="1:244" ht="12" customHeight="1">
      <c r="A466" s="17">
        <f>IF(B466="户主",COUNTIF($B$5:B466,$B$5),"")</f>
      </c>
      <c r="B466" s="17" t="s">
        <v>22</v>
      </c>
      <c r="C466" s="17" t="s">
        <v>553</v>
      </c>
      <c r="D466" s="24">
        <v>36</v>
      </c>
      <c r="E466" s="19" t="s">
        <v>28</v>
      </c>
      <c r="F466" s="25" t="s">
        <v>34</v>
      </c>
      <c r="G466" s="24"/>
      <c r="H466" s="19" t="s">
        <v>526</v>
      </c>
      <c r="I466" s="19" t="s">
        <v>21</v>
      </c>
      <c r="J466" s="17"/>
      <c r="K466" s="24"/>
      <c r="L466" s="17"/>
      <c r="M466" s="17"/>
      <c r="N466" s="40"/>
      <c r="O466" s="1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</row>
    <row r="467" spans="1:244" ht="12" customHeight="1">
      <c r="A467" s="17">
        <f>IF(B467="户主",COUNTIF($B$5:B467,$B$5),"")</f>
      </c>
      <c r="B467" s="17" t="s">
        <v>22</v>
      </c>
      <c r="C467" s="17" t="s">
        <v>554</v>
      </c>
      <c r="D467" s="24">
        <v>34</v>
      </c>
      <c r="E467" s="19" t="s">
        <v>218</v>
      </c>
      <c r="F467" s="25" t="s">
        <v>53</v>
      </c>
      <c r="G467" s="24"/>
      <c r="H467" s="19" t="s">
        <v>526</v>
      </c>
      <c r="I467" s="19" t="s">
        <v>21</v>
      </c>
      <c r="J467" s="17"/>
      <c r="K467" s="17"/>
      <c r="L467" s="17"/>
      <c r="M467" s="17"/>
      <c r="N467" s="40"/>
      <c r="O467" s="1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</row>
    <row r="468" spans="1:244" ht="12" customHeight="1">
      <c r="A468" s="17">
        <f>IF(B468="户主",COUNTIF($B$5:B468,$B$5),"")</f>
      </c>
      <c r="B468" s="17" t="s">
        <v>22</v>
      </c>
      <c r="C468" s="17" t="s">
        <v>555</v>
      </c>
      <c r="D468" s="24">
        <v>7</v>
      </c>
      <c r="E468" s="19" t="s">
        <v>28</v>
      </c>
      <c r="F468" s="25" t="s">
        <v>51</v>
      </c>
      <c r="G468" s="24"/>
      <c r="H468" s="19" t="s">
        <v>526</v>
      </c>
      <c r="I468" s="19" t="s">
        <v>21</v>
      </c>
      <c r="J468" s="17"/>
      <c r="K468" s="17">
        <v>3</v>
      </c>
      <c r="L468" s="17">
        <v>87</v>
      </c>
      <c r="M468" s="17"/>
      <c r="N468" s="40"/>
      <c r="O468" s="1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</row>
    <row r="469" spans="1:244" ht="12" customHeight="1">
      <c r="A469" s="17">
        <f>IF(B469="户主",COUNTIF($B$5:B469,$B$5),"")</f>
        <v>171</v>
      </c>
      <c r="B469" s="17" t="s">
        <v>17</v>
      </c>
      <c r="C469" s="17" t="s">
        <v>556</v>
      </c>
      <c r="D469" s="24">
        <v>47</v>
      </c>
      <c r="E469" s="19" t="s">
        <v>19</v>
      </c>
      <c r="F469" s="25" t="s">
        <v>17</v>
      </c>
      <c r="G469" s="24">
        <v>3</v>
      </c>
      <c r="H469" s="19" t="s">
        <v>543</v>
      </c>
      <c r="I469" s="19" t="s">
        <v>21</v>
      </c>
      <c r="J469" s="17">
        <f>G469*245</f>
        <v>735</v>
      </c>
      <c r="K469" s="17"/>
      <c r="L469" s="17"/>
      <c r="M469" s="17">
        <f>J469+L469+L470+L471</f>
        <v>908</v>
      </c>
      <c r="N469" s="25">
        <v>15</v>
      </c>
      <c r="O469" s="17">
        <f>M469*3+N469</f>
        <v>2739</v>
      </c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</row>
    <row r="470" spans="1:244" ht="12" customHeight="1">
      <c r="A470" s="17">
        <f>IF(B470="户主",COUNTIF($B$5:B470,$B$5),"")</f>
      </c>
      <c r="B470" s="17" t="s">
        <v>22</v>
      </c>
      <c r="C470" s="17" t="s">
        <v>557</v>
      </c>
      <c r="D470" s="24">
        <v>25</v>
      </c>
      <c r="E470" s="19" t="s">
        <v>28</v>
      </c>
      <c r="F470" s="25" t="s">
        <v>93</v>
      </c>
      <c r="G470" s="24"/>
      <c r="H470" s="19" t="s">
        <v>543</v>
      </c>
      <c r="I470" s="19" t="s">
        <v>21</v>
      </c>
      <c r="J470" s="17"/>
      <c r="K470" s="17"/>
      <c r="L470" s="17"/>
      <c r="M470" s="17"/>
      <c r="N470" s="40"/>
      <c r="O470" s="1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</row>
    <row r="471" spans="1:244" ht="12" customHeight="1">
      <c r="A471" s="17">
        <f>IF(B471="户主",COUNTIF($B$5:B471,$B$5),"")</f>
      </c>
      <c r="B471" s="17" t="s">
        <v>22</v>
      </c>
      <c r="C471" s="17" t="s">
        <v>558</v>
      </c>
      <c r="D471" s="24">
        <v>17</v>
      </c>
      <c r="E471" s="27" t="s">
        <v>19</v>
      </c>
      <c r="F471" s="25" t="s">
        <v>95</v>
      </c>
      <c r="G471" s="24"/>
      <c r="H471" s="19" t="s">
        <v>543</v>
      </c>
      <c r="I471" s="19" t="s">
        <v>21</v>
      </c>
      <c r="J471" s="17"/>
      <c r="K471" s="17">
        <v>10</v>
      </c>
      <c r="L471" s="17">
        <v>173</v>
      </c>
      <c r="M471" s="17"/>
      <c r="N471" s="40"/>
      <c r="O471" s="1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</row>
    <row r="472" spans="1:244" ht="12" customHeight="1">
      <c r="A472" s="17">
        <f>IF(B472="户主",COUNTIF($B$5:B472,$B$5),"")</f>
        <v>172</v>
      </c>
      <c r="B472" s="17" t="s">
        <v>17</v>
      </c>
      <c r="C472" s="17" t="s">
        <v>559</v>
      </c>
      <c r="D472" s="24">
        <v>78</v>
      </c>
      <c r="E472" s="19" t="s">
        <v>28</v>
      </c>
      <c r="F472" s="25" t="s">
        <v>17</v>
      </c>
      <c r="G472" s="24">
        <v>4</v>
      </c>
      <c r="H472" s="19" t="s">
        <v>560</v>
      </c>
      <c r="I472" s="19" t="s">
        <v>32</v>
      </c>
      <c r="J472" s="17">
        <f>G472*130</f>
        <v>520</v>
      </c>
      <c r="K472" s="17">
        <v>2</v>
      </c>
      <c r="L472" s="17">
        <v>58</v>
      </c>
      <c r="M472" s="17">
        <f>J472+L472+L473+L474+L475</f>
        <v>636</v>
      </c>
      <c r="N472" s="25">
        <v>15</v>
      </c>
      <c r="O472" s="17">
        <f>M472*3+N472</f>
        <v>1923</v>
      </c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</row>
    <row r="473" spans="1:244" ht="12" customHeight="1">
      <c r="A473" s="17">
        <f>IF(B473="户主",COUNTIF($B$5:B473,$B$5),"")</f>
      </c>
      <c r="B473" s="17" t="s">
        <v>22</v>
      </c>
      <c r="C473" s="17" t="s">
        <v>561</v>
      </c>
      <c r="D473" s="24">
        <v>71</v>
      </c>
      <c r="E473" s="19" t="s">
        <v>218</v>
      </c>
      <c r="F473" s="25" t="s">
        <v>208</v>
      </c>
      <c r="G473" s="24"/>
      <c r="H473" s="19" t="s">
        <v>560</v>
      </c>
      <c r="I473" s="19" t="s">
        <v>32</v>
      </c>
      <c r="J473" s="17"/>
      <c r="K473" s="17">
        <v>2</v>
      </c>
      <c r="L473" s="17">
        <v>58</v>
      </c>
      <c r="M473" s="17"/>
      <c r="N473" s="40"/>
      <c r="O473" s="1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</row>
    <row r="474" spans="1:244" ht="12" customHeight="1">
      <c r="A474" s="17">
        <f>IF(B474="户主",COUNTIF($B$5:B474,$B$5),"")</f>
      </c>
      <c r="B474" s="17" t="s">
        <v>22</v>
      </c>
      <c r="C474" s="17" t="s">
        <v>562</v>
      </c>
      <c r="D474" s="24">
        <v>41</v>
      </c>
      <c r="E474" s="19" t="s">
        <v>218</v>
      </c>
      <c r="F474" s="25" t="s">
        <v>53</v>
      </c>
      <c r="G474" s="24"/>
      <c r="H474" s="19" t="s">
        <v>560</v>
      </c>
      <c r="I474" s="19" t="s">
        <v>32</v>
      </c>
      <c r="J474" s="17"/>
      <c r="K474" s="17"/>
      <c r="L474" s="17"/>
      <c r="M474" s="17"/>
      <c r="N474" s="40"/>
      <c r="O474" s="1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</row>
    <row r="475" spans="1:244" ht="12" customHeight="1">
      <c r="A475" s="17">
        <f>IF(B475="户主",COUNTIF($B$5:B475,$B$5),"")</f>
      </c>
      <c r="B475" s="17" t="s">
        <v>22</v>
      </c>
      <c r="C475" s="17" t="s">
        <v>563</v>
      </c>
      <c r="D475" s="24">
        <v>20</v>
      </c>
      <c r="E475" s="19" t="s">
        <v>28</v>
      </c>
      <c r="F475" s="25" t="s">
        <v>164</v>
      </c>
      <c r="G475" s="24"/>
      <c r="H475" s="19" t="s">
        <v>560</v>
      </c>
      <c r="I475" s="19" t="s">
        <v>32</v>
      </c>
      <c r="J475" s="17"/>
      <c r="K475" s="17"/>
      <c r="L475" s="17"/>
      <c r="M475" s="17"/>
      <c r="N475" s="40"/>
      <c r="O475" s="1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</row>
    <row r="476" spans="1:244" ht="12" customHeight="1">
      <c r="A476" s="17">
        <f>IF(B476="户主",COUNTIF($B$5:B476,$B$5),"")</f>
        <v>173</v>
      </c>
      <c r="B476" s="17" t="s">
        <v>17</v>
      </c>
      <c r="C476" s="17" t="s">
        <v>564</v>
      </c>
      <c r="D476" s="24">
        <v>69</v>
      </c>
      <c r="E476" s="19" t="s">
        <v>28</v>
      </c>
      <c r="F476" s="25" t="s">
        <v>17</v>
      </c>
      <c r="G476" s="24">
        <v>4</v>
      </c>
      <c r="H476" s="19" t="s">
        <v>526</v>
      </c>
      <c r="I476" s="19" t="s">
        <v>21</v>
      </c>
      <c r="J476" s="17">
        <f>G476*245</f>
        <v>980</v>
      </c>
      <c r="K476" s="17"/>
      <c r="L476" s="17"/>
      <c r="M476" s="17">
        <f>J476+L476+L477+L478+L479</f>
        <v>1154</v>
      </c>
      <c r="N476" s="25">
        <v>15</v>
      </c>
      <c r="O476" s="17">
        <f>M476*3+N476</f>
        <v>3477</v>
      </c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</row>
    <row r="477" spans="1:244" ht="12" customHeight="1">
      <c r="A477" s="17">
        <f>IF(B477="户主",COUNTIF($B$5:B477,$B$5),"")</f>
      </c>
      <c r="B477" s="17" t="s">
        <v>22</v>
      </c>
      <c r="C477" s="17" t="s">
        <v>565</v>
      </c>
      <c r="D477" s="24">
        <v>65</v>
      </c>
      <c r="E477" s="19" t="s">
        <v>19</v>
      </c>
      <c r="F477" s="25" t="s">
        <v>208</v>
      </c>
      <c r="G477" s="24"/>
      <c r="H477" s="19" t="s">
        <v>526</v>
      </c>
      <c r="I477" s="19" t="s">
        <v>21</v>
      </c>
      <c r="J477" s="17"/>
      <c r="K477" s="17"/>
      <c r="L477" s="17"/>
      <c r="M477" s="17"/>
      <c r="N477" s="40"/>
      <c r="O477" s="1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</row>
    <row r="478" spans="1:244" ht="12" customHeight="1">
      <c r="A478" s="17">
        <f>IF(B478="户主",COUNTIF($B$5:B478,$B$5),"")</f>
      </c>
      <c r="B478" s="17" t="s">
        <v>22</v>
      </c>
      <c r="C478" s="25" t="s">
        <v>566</v>
      </c>
      <c r="D478" s="24">
        <v>38</v>
      </c>
      <c r="E478" s="19" t="s">
        <v>28</v>
      </c>
      <c r="F478" s="25" t="s">
        <v>93</v>
      </c>
      <c r="G478" s="24"/>
      <c r="H478" s="19" t="s">
        <v>526</v>
      </c>
      <c r="I478" s="19" t="s">
        <v>21</v>
      </c>
      <c r="J478" s="17"/>
      <c r="K478" s="17">
        <v>5</v>
      </c>
      <c r="L478" s="17">
        <v>87</v>
      </c>
      <c r="M478" s="17"/>
      <c r="N478" s="40"/>
      <c r="O478" s="1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</row>
    <row r="479" spans="1:244" ht="12" customHeight="1">
      <c r="A479" s="17">
        <f>IF(B479="户主",COUNTIF($B$5:B479,$B$5),"")</f>
      </c>
      <c r="B479" s="17" t="s">
        <v>22</v>
      </c>
      <c r="C479" s="17" t="s">
        <v>567</v>
      </c>
      <c r="D479" s="24">
        <v>12</v>
      </c>
      <c r="E479" s="19" t="s">
        <v>19</v>
      </c>
      <c r="F479" s="25" t="s">
        <v>51</v>
      </c>
      <c r="G479" s="24"/>
      <c r="H479" s="19" t="s">
        <v>526</v>
      </c>
      <c r="I479" s="19" t="s">
        <v>21</v>
      </c>
      <c r="J479" s="17"/>
      <c r="K479" s="17">
        <v>3</v>
      </c>
      <c r="L479" s="17">
        <v>87</v>
      </c>
      <c r="M479" s="17"/>
      <c r="N479" s="40"/>
      <c r="O479" s="1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</row>
    <row r="480" spans="1:244" ht="12" customHeight="1">
      <c r="A480" s="17">
        <f>IF(B480="户主",COUNTIF($B$5:B480,$B$5),"")</f>
        <v>174</v>
      </c>
      <c r="B480" s="17" t="s">
        <v>17</v>
      </c>
      <c r="C480" s="17" t="s">
        <v>568</v>
      </c>
      <c r="D480" s="24">
        <v>66</v>
      </c>
      <c r="E480" s="19" t="s">
        <v>28</v>
      </c>
      <c r="F480" s="25" t="s">
        <v>17</v>
      </c>
      <c r="G480" s="24">
        <v>6</v>
      </c>
      <c r="H480" s="19" t="s">
        <v>560</v>
      </c>
      <c r="I480" s="19" t="s">
        <v>32</v>
      </c>
      <c r="J480" s="17">
        <f>G480*130</f>
        <v>780</v>
      </c>
      <c r="K480" s="17">
        <v>6</v>
      </c>
      <c r="L480" s="17">
        <v>145</v>
      </c>
      <c r="M480" s="17">
        <f>J480+L480+L481+L482+L483+L484+L485</f>
        <v>1099</v>
      </c>
      <c r="N480" s="25">
        <v>15</v>
      </c>
      <c r="O480" s="17">
        <f>M480*3+N480</f>
        <v>3312</v>
      </c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</row>
    <row r="481" spans="1:244" ht="12" customHeight="1">
      <c r="A481" s="17">
        <f>IF(B481="户主",COUNTIF($B$5:B481,$B$5),"")</f>
      </c>
      <c r="B481" s="17" t="s">
        <v>22</v>
      </c>
      <c r="C481" s="17" t="s">
        <v>569</v>
      </c>
      <c r="D481" s="24">
        <v>62</v>
      </c>
      <c r="E481" s="19" t="s">
        <v>218</v>
      </c>
      <c r="F481" s="25" t="s">
        <v>208</v>
      </c>
      <c r="G481" s="24"/>
      <c r="H481" s="19" t="s">
        <v>560</v>
      </c>
      <c r="I481" s="19" t="s">
        <v>32</v>
      </c>
      <c r="J481" s="17"/>
      <c r="K481" s="17"/>
      <c r="L481" s="17"/>
      <c r="M481" s="17"/>
      <c r="N481" s="40"/>
      <c r="O481" s="1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</row>
    <row r="482" spans="1:244" ht="12" customHeight="1">
      <c r="A482" s="17">
        <f>IF(B482="户主",COUNTIF($B$5:B482,$B$5),"")</f>
      </c>
      <c r="B482" s="17" t="s">
        <v>22</v>
      </c>
      <c r="C482" s="17" t="s">
        <v>570</v>
      </c>
      <c r="D482" s="24">
        <v>37</v>
      </c>
      <c r="E482" s="19" t="s">
        <v>28</v>
      </c>
      <c r="F482" s="25" t="s">
        <v>34</v>
      </c>
      <c r="G482" s="24"/>
      <c r="H482" s="19" t="s">
        <v>560</v>
      </c>
      <c r="I482" s="19" t="s">
        <v>32</v>
      </c>
      <c r="J482" s="17"/>
      <c r="K482" s="17"/>
      <c r="L482" s="17"/>
      <c r="M482" s="17"/>
      <c r="N482" s="40"/>
      <c r="O482" s="17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</row>
    <row r="483" spans="1:244" ht="12" customHeight="1">
      <c r="A483" s="17">
        <f>IF(B483="户主",COUNTIF($B$5:B483,$B$5),"")</f>
      </c>
      <c r="B483" s="17" t="s">
        <v>22</v>
      </c>
      <c r="C483" s="17" t="s">
        <v>571</v>
      </c>
      <c r="D483" s="24">
        <v>34</v>
      </c>
      <c r="E483" s="19" t="s">
        <v>218</v>
      </c>
      <c r="F483" s="25" t="s">
        <v>53</v>
      </c>
      <c r="G483" s="24"/>
      <c r="H483" s="19" t="s">
        <v>560</v>
      </c>
      <c r="I483" s="19" t="s">
        <v>32</v>
      </c>
      <c r="J483" s="17"/>
      <c r="K483" s="17"/>
      <c r="L483" s="17"/>
      <c r="M483" s="17"/>
      <c r="N483" s="40"/>
      <c r="O483" s="17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</row>
    <row r="484" spans="1:244" ht="12" customHeight="1">
      <c r="A484" s="17">
        <f>IF(B484="户主",COUNTIF($B$5:B484,$B$5),"")</f>
      </c>
      <c r="B484" s="17" t="s">
        <v>22</v>
      </c>
      <c r="C484" s="17" t="s">
        <v>572</v>
      </c>
      <c r="D484" s="24">
        <v>11</v>
      </c>
      <c r="E484" s="19" t="s">
        <v>28</v>
      </c>
      <c r="F484" s="25" t="s">
        <v>164</v>
      </c>
      <c r="G484" s="24"/>
      <c r="H484" s="19" t="s">
        <v>560</v>
      </c>
      <c r="I484" s="19" t="s">
        <v>32</v>
      </c>
      <c r="J484" s="17"/>
      <c r="K484" s="17">
        <v>3</v>
      </c>
      <c r="L484" s="17">
        <v>87</v>
      </c>
      <c r="M484" s="17"/>
      <c r="N484" s="40"/>
      <c r="O484" s="17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</row>
    <row r="485" spans="1:244" ht="12" customHeight="1">
      <c r="A485" s="17">
        <f>IF(B485="户主",COUNTIF($B$5:B485,$B$5),"")</f>
      </c>
      <c r="B485" s="17" t="s">
        <v>22</v>
      </c>
      <c r="C485" s="17" t="s">
        <v>573</v>
      </c>
      <c r="D485" s="24">
        <v>6</v>
      </c>
      <c r="E485" s="19" t="s">
        <v>28</v>
      </c>
      <c r="F485" s="25" t="s">
        <v>164</v>
      </c>
      <c r="G485" s="24"/>
      <c r="H485" s="19" t="s">
        <v>560</v>
      </c>
      <c r="I485" s="19" t="s">
        <v>32</v>
      </c>
      <c r="J485" s="17"/>
      <c r="K485" s="17">
        <v>3</v>
      </c>
      <c r="L485" s="17">
        <v>87</v>
      </c>
      <c r="M485" s="17"/>
      <c r="N485" s="40"/>
      <c r="O485" s="17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</row>
    <row r="486" spans="1:244" ht="12" customHeight="1">
      <c r="A486" s="17">
        <f>IF(B486="户主",COUNTIF($B$5:B486,$B$5),"")</f>
        <v>175</v>
      </c>
      <c r="B486" s="17" t="s">
        <v>17</v>
      </c>
      <c r="C486" s="17" t="s">
        <v>574</v>
      </c>
      <c r="D486" s="24">
        <v>68</v>
      </c>
      <c r="E486" s="19" t="s">
        <v>28</v>
      </c>
      <c r="F486" s="25" t="s">
        <v>17</v>
      </c>
      <c r="G486" s="24">
        <v>5</v>
      </c>
      <c r="H486" s="19" t="s">
        <v>532</v>
      </c>
      <c r="I486" s="19" t="s">
        <v>21</v>
      </c>
      <c r="J486" s="17">
        <f>G486*245</f>
        <v>1225</v>
      </c>
      <c r="K486" s="17"/>
      <c r="L486" s="17"/>
      <c r="M486" s="17">
        <f>J486+L486+L487+L488+L489+L490</f>
        <v>1399</v>
      </c>
      <c r="N486" s="25">
        <v>15</v>
      </c>
      <c r="O486" s="17">
        <f>M486*3+N486</f>
        <v>4212</v>
      </c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</row>
    <row r="487" spans="1:244" ht="12" customHeight="1">
      <c r="A487" s="17">
        <f>IF(B487="户主",COUNTIF($B$5:B487,$B$5),"")</f>
      </c>
      <c r="B487" s="17" t="s">
        <v>22</v>
      </c>
      <c r="C487" s="17" t="s">
        <v>575</v>
      </c>
      <c r="D487" s="24">
        <v>71</v>
      </c>
      <c r="E487" s="19" t="s">
        <v>19</v>
      </c>
      <c r="F487" s="25" t="s">
        <v>208</v>
      </c>
      <c r="G487" s="24"/>
      <c r="H487" s="19" t="s">
        <v>532</v>
      </c>
      <c r="I487" s="19" t="s">
        <v>21</v>
      </c>
      <c r="J487" s="17"/>
      <c r="K487" s="17">
        <v>5</v>
      </c>
      <c r="L487" s="17">
        <v>87</v>
      </c>
      <c r="M487" s="17"/>
      <c r="N487" s="40"/>
      <c r="O487" s="17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</row>
    <row r="488" spans="1:244" ht="12" customHeight="1">
      <c r="A488" s="17">
        <f>IF(B488="户主",COUNTIF($B$5:B488,$B$5),"")</f>
      </c>
      <c r="B488" s="17" t="s">
        <v>22</v>
      </c>
      <c r="C488" s="17" t="s">
        <v>576</v>
      </c>
      <c r="D488" s="24">
        <v>45</v>
      </c>
      <c r="E488" s="19" t="s">
        <v>19</v>
      </c>
      <c r="F488" s="25" t="s">
        <v>53</v>
      </c>
      <c r="G488" s="24"/>
      <c r="H488" s="19" t="s">
        <v>532</v>
      </c>
      <c r="I488" s="19" t="s">
        <v>21</v>
      </c>
      <c r="J488" s="17"/>
      <c r="K488" s="17"/>
      <c r="L488" s="17"/>
      <c r="M488" s="17"/>
      <c r="N488" s="40"/>
      <c r="O488" s="17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</row>
    <row r="489" spans="1:244" ht="12" customHeight="1">
      <c r="A489" s="17">
        <f>IF(B489="户主",COUNTIF($B$5:B489,$B$5),"")</f>
      </c>
      <c r="B489" s="17" t="s">
        <v>22</v>
      </c>
      <c r="C489" s="17" t="s">
        <v>577</v>
      </c>
      <c r="D489" s="24">
        <v>21</v>
      </c>
      <c r="E489" s="19" t="s">
        <v>28</v>
      </c>
      <c r="F489" s="25" t="s">
        <v>164</v>
      </c>
      <c r="G489" s="24"/>
      <c r="H489" s="19" t="s">
        <v>532</v>
      </c>
      <c r="I489" s="19" t="s">
        <v>21</v>
      </c>
      <c r="J489" s="17"/>
      <c r="K489" s="17"/>
      <c r="L489" s="17"/>
      <c r="M489" s="17"/>
      <c r="N489" s="40"/>
      <c r="O489" s="17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</row>
    <row r="490" spans="1:244" ht="12" customHeight="1">
      <c r="A490" s="17">
        <f>IF(B490="户主",COUNTIF($B$5:B490,$B$5),"")</f>
      </c>
      <c r="B490" s="17" t="s">
        <v>22</v>
      </c>
      <c r="C490" s="17" t="s">
        <v>578</v>
      </c>
      <c r="D490" s="24">
        <v>11</v>
      </c>
      <c r="E490" s="19" t="s">
        <v>19</v>
      </c>
      <c r="F490" s="25" t="s">
        <v>51</v>
      </c>
      <c r="G490" s="24"/>
      <c r="H490" s="19" t="s">
        <v>532</v>
      </c>
      <c r="I490" s="19" t="s">
        <v>21</v>
      </c>
      <c r="J490" s="17"/>
      <c r="K490" s="24">
        <v>3</v>
      </c>
      <c r="L490" s="17">
        <v>87</v>
      </c>
      <c r="M490" s="17"/>
      <c r="N490" s="40"/>
      <c r="O490" s="17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</row>
    <row r="491" spans="1:244" ht="12" customHeight="1">
      <c r="A491" s="17">
        <f>IF(B491="户主",COUNTIF($B$5:B491,$B$5),"")</f>
        <v>176</v>
      </c>
      <c r="B491" s="17" t="s">
        <v>17</v>
      </c>
      <c r="C491" s="17" t="s">
        <v>579</v>
      </c>
      <c r="D491" s="24">
        <v>80</v>
      </c>
      <c r="E491" s="19" t="s">
        <v>28</v>
      </c>
      <c r="F491" s="25" t="s">
        <v>17</v>
      </c>
      <c r="G491" s="24">
        <v>3</v>
      </c>
      <c r="H491" s="19" t="s">
        <v>491</v>
      </c>
      <c r="I491" s="19" t="s">
        <v>29</v>
      </c>
      <c r="J491" s="17">
        <f>G491*289</f>
        <v>867</v>
      </c>
      <c r="K491" s="17">
        <v>2</v>
      </c>
      <c r="L491" s="17">
        <v>58</v>
      </c>
      <c r="M491" s="17">
        <f>J491+L491+L492+L493</f>
        <v>1128</v>
      </c>
      <c r="N491" s="25">
        <v>15</v>
      </c>
      <c r="O491" s="17">
        <f>M491*3+N491</f>
        <v>3399</v>
      </c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</row>
    <row r="492" spans="1:244" ht="12" customHeight="1">
      <c r="A492" s="17">
        <f>IF(B492="户主",COUNTIF($B$5:B492,$B$5),"")</f>
      </c>
      <c r="B492" s="17" t="s">
        <v>22</v>
      </c>
      <c r="C492" s="17" t="s">
        <v>580</v>
      </c>
      <c r="D492" s="24">
        <v>77</v>
      </c>
      <c r="E492" s="19" t="s">
        <v>19</v>
      </c>
      <c r="F492" s="25" t="s">
        <v>208</v>
      </c>
      <c r="G492" s="24"/>
      <c r="H492" s="19" t="s">
        <v>491</v>
      </c>
      <c r="I492" s="19" t="s">
        <v>29</v>
      </c>
      <c r="J492" s="17"/>
      <c r="K492" s="17">
        <v>2</v>
      </c>
      <c r="L492" s="17">
        <v>58</v>
      </c>
      <c r="M492" s="17"/>
      <c r="N492" s="40"/>
      <c r="O492" s="17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</row>
    <row r="493" spans="1:244" ht="12" customHeight="1">
      <c r="A493" s="17">
        <f>IF(B493="户主",COUNTIF($B$5:B493,$B$5),"")</f>
      </c>
      <c r="B493" s="17" t="s">
        <v>22</v>
      </c>
      <c r="C493" s="17" t="s">
        <v>581</v>
      </c>
      <c r="D493" s="24">
        <v>43</v>
      </c>
      <c r="E493" s="19" t="s">
        <v>28</v>
      </c>
      <c r="F493" s="25" t="s">
        <v>93</v>
      </c>
      <c r="G493" s="24"/>
      <c r="H493" s="19" t="s">
        <v>491</v>
      </c>
      <c r="I493" s="19" t="s">
        <v>29</v>
      </c>
      <c r="J493" s="17"/>
      <c r="K493" s="17">
        <v>4</v>
      </c>
      <c r="L493" s="17">
        <v>145</v>
      </c>
      <c r="M493" s="17"/>
      <c r="N493" s="40"/>
      <c r="O493" s="17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</row>
    <row r="494" spans="1:249" s="3" customFormat="1" ht="12" customHeight="1">
      <c r="A494" s="17">
        <f>IF(B494="户主",COUNTIF($B$5:B494,$B$5),"")</f>
        <v>177</v>
      </c>
      <c r="B494" s="27" t="s">
        <v>17</v>
      </c>
      <c r="C494" s="27" t="s">
        <v>582</v>
      </c>
      <c r="D494" s="24">
        <v>31</v>
      </c>
      <c r="E494" s="27" t="s">
        <v>28</v>
      </c>
      <c r="F494" s="27" t="s">
        <v>17</v>
      </c>
      <c r="G494" s="27">
        <v>5</v>
      </c>
      <c r="H494" s="27" t="s">
        <v>507</v>
      </c>
      <c r="I494" s="27" t="s">
        <v>32</v>
      </c>
      <c r="J494" s="28">
        <f>G494*130</f>
        <v>650</v>
      </c>
      <c r="K494" s="24"/>
      <c r="L494" s="24"/>
      <c r="M494" s="24">
        <f>J494+L494+L495+L496+L497+L498</f>
        <v>795</v>
      </c>
      <c r="N494" s="17">
        <v>15</v>
      </c>
      <c r="O494" s="17">
        <f>M494*3+N494</f>
        <v>2400</v>
      </c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11"/>
      <c r="IL494" s="11"/>
      <c r="IM494" s="11"/>
      <c r="IN494" s="11"/>
      <c r="IO494" s="11"/>
    </row>
    <row r="495" spans="1:249" s="3" customFormat="1" ht="12" customHeight="1">
      <c r="A495" s="26">
        <f>IF(B495="户主",COUNTIF(B$5:$B495,$B$5),"")</f>
      </c>
      <c r="B495" s="27" t="s">
        <v>22</v>
      </c>
      <c r="C495" s="27" t="s">
        <v>583</v>
      </c>
      <c r="D495" s="24">
        <v>61</v>
      </c>
      <c r="E495" s="27" t="s">
        <v>19</v>
      </c>
      <c r="F495" s="27" t="s">
        <v>97</v>
      </c>
      <c r="G495" s="27"/>
      <c r="H495" s="27" t="s">
        <v>507</v>
      </c>
      <c r="I495" s="27" t="s">
        <v>32</v>
      </c>
      <c r="J495" s="28"/>
      <c r="K495" s="24"/>
      <c r="L495" s="24"/>
      <c r="M495" s="24"/>
      <c r="N495" s="17"/>
      <c r="O495" s="36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11"/>
      <c r="IL495" s="11"/>
      <c r="IM495" s="11"/>
      <c r="IN495" s="11"/>
      <c r="IO495" s="11"/>
    </row>
    <row r="496" spans="1:249" s="3" customFormat="1" ht="12" customHeight="1">
      <c r="A496" s="26">
        <f>IF(B496="户主",COUNTIF(B$5:$B496,$B$5),"")</f>
      </c>
      <c r="B496" s="27" t="s">
        <v>22</v>
      </c>
      <c r="C496" s="27" t="s">
        <v>584</v>
      </c>
      <c r="D496" s="28">
        <v>78</v>
      </c>
      <c r="E496" s="27" t="s">
        <v>19</v>
      </c>
      <c r="F496" s="27" t="s">
        <v>585</v>
      </c>
      <c r="G496" s="27"/>
      <c r="H496" s="27" t="s">
        <v>507</v>
      </c>
      <c r="I496" s="27" t="s">
        <v>32</v>
      </c>
      <c r="J496" s="28"/>
      <c r="K496" s="35">
        <v>2</v>
      </c>
      <c r="L496" s="35">
        <v>58</v>
      </c>
      <c r="M496" s="35"/>
      <c r="N496" s="17"/>
      <c r="O496" s="36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11"/>
      <c r="IL496" s="11"/>
      <c r="IM496" s="11"/>
      <c r="IN496" s="11"/>
      <c r="IO496" s="11"/>
    </row>
    <row r="497" spans="1:249" s="3" customFormat="1" ht="12" customHeight="1">
      <c r="A497" s="26">
        <f>IF(B497="户主",COUNTIF(B$5:$B497,$B$5),"")</f>
      </c>
      <c r="B497" s="27" t="s">
        <v>22</v>
      </c>
      <c r="C497" s="27" t="s">
        <v>586</v>
      </c>
      <c r="D497" s="24">
        <v>29</v>
      </c>
      <c r="E497" s="27" t="s">
        <v>28</v>
      </c>
      <c r="F497" s="27" t="s">
        <v>587</v>
      </c>
      <c r="G497" s="28"/>
      <c r="H497" s="27" t="s">
        <v>507</v>
      </c>
      <c r="I497" s="27" t="s">
        <v>32</v>
      </c>
      <c r="J497" s="28"/>
      <c r="K497" s="24"/>
      <c r="L497" s="24"/>
      <c r="M497" s="24"/>
      <c r="N497" s="17"/>
      <c r="O497" s="36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11"/>
      <c r="IL497" s="11"/>
      <c r="IM497" s="11"/>
      <c r="IN497" s="11"/>
      <c r="IO497" s="11"/>
    </row>
    <row r="498" spans="1:249" s="3" customFormat="1" ht="12" customHeight="1">
      <c r="A498" s="26">
        <f>IF(B498="户主",COUNTIF(B$5:$B498,$B$5),"")</f>
      </c>
      <c r="B498" s="27" t="s">
        <v>22</v>
      </c>
      <c r="C498" s="27" t="s">
        <v>588</v>
      </c>
      <c r="D498" s="28">
        <v>8</v>
      </c>
      <c r="E498" s="27" t="s">
        <v>28</v>
      </c>
      <c r="F498" s="27" t="s">
        <v>93</v>
      </c>
      <c r="G498" s="27" t="s">
        <v>589</v>
      </c>
      <c r="H498" s="27" t="s">
        <v>507</v>
      </c>
      <c r="I498" s="27" t="s">
        <v>32</v>
      </c>
      <c r="J498" s="28"/>
      <c r="K498" s="24">
        <v>3</v>
      </c>
      <c r="L498" s="24">
        <v>87</v>
      </c>
      <c r="M498" s="24"/>
      <c r="N498" s="17"/>
      <c r="O498" s="36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11"/>
      <c r="IL498" s="11"/>
      <c r="IM498" s="11"/>
      <c r="IN498" s="11"/>
      <c r="IO498" s="11"/>
    </row>
    <row r="499" spans="1:249" s="3" customFormat="1" ht="12" customHeight="1">
      <c r="A499" s="17">
        <f>IF(B499="户主",COUNTIF($B$5:B499,$B$5),"")</f>
        <v>178</v>
      </c>
      <c r="B499" s="27" t="s">
        <v>17</v>
      </c>
      <c r="C499" s="27" t="s">
        <v>590</v>
      </c>
      <c r="D499" s="28">
        <v>48</v>
      </c>
      <c r="E499" s="27" t="s">
        <v>28</v>
      </c>
      <c r="F499" s="27" t="s">
        <v>17</v>
      </c>
      <c r="G499" s="27">
        <v>1</v>
      </c>
      <c r="H499" s="27" t="s">
        <v>526</v>
      </c>
      <c r="I499" s="27" t="s">
        <v>29</v>
      </c>
      <c r="J499" s="28">
        <f>G499*289</f>
        <v>289</v>
      </c>
      <c r="K499" s="24"/>
      <c r="L499" s="24"/>
      <c r="M499" s="24">
        <f>J499+L499</f>
        <v>289</v>
      </c>
      <c r="N499" s="17">
        <v>15</v>
      </c>
      <c r="O499" s="17">
        <f>M499*3+N499</f>
        <v>882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11"/>
      <c r="IL499" s="11"/>
      <c r="IM499" s="11"/>
      <c r="IN499" s="11"/>
      <c r="IO499" s="11"/>
    </row>
    <row r="500" spans="1:249" s="3" customFormat="1" ht="12" customHeight="1">
      <c r="A500" s="17">
        <f>IF(B500="户主",COUNTIF($B$5:B500,$B$5),"")</f>
        <v>179</v>
      </c>
      <c r="B500" s="27" t="s">
        <v>17</v>
      </c>
      <c r="C500" s="27" t="s">
        <v>591</v>
      </c>
      <c r="D500" s="28">
        <v>47</v>
      </c>
      <c r="E500" s="27" t="s">
        <v>28</v>
      </c>
      <c r="F500" s="27" t="s">
        <v>17</v>
      </c>
      <c r="G500" s="27">
        <v>5</v>
      </c>
      <c r="H500" s="27" t="s">
        <v>526</v>
      </c>
      <c r="I500" s="27" t="s">
        <v>32</v>
      </c>
      <c r="J500" s="28">
        <f>G500*130</f>
        <v>650</v>
      </c>
      <c r="K500" s="35"/>
      <c r="L500" s="35"/>
      <c r="M500" s="35">
        <f>J500+L500+L501+L502+L503+L504</f>
        <v>968</v>
      </c>
      <c r="N500" s="17">
        <v>15</v>
      </c>
      <c r="O500" s="17">
        <f>M500*3+N500</f>
        <v>2919</v>
      </c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11"/>
      <c r="IL500" s="11"/>
      <c r="IM500" s="11"/>
      <c r="IN500" s="11"/>
      <c r="IO500" s="11"/>
    </row>
    <row r="501" spans="1:250" s="3" customFormat="1" ht="12" customHeight="1">
      <c r="A501" s="26">
        <f>IF(B501="户主",COUNTIF(B$5:$B501,$B$5),"")</f>
      </c>
      <c r="B501" s="27" t="s">
        <v>22</v>
      </c>
      <c r="C501" s="25" t="s">
        <v>592</v>
      </c>
      <c r="D501" s="28">
        <v>39</v>
      </c>
      <c r="E501" s="27" t="s">
        <v>19</v>
      </c>
      <c r="F501" s="27" t="s">
        <v>91</v>
      </c>
      <c r="G501" s="28"/>
      <c r="H501" s="27" t="s">
        <v>526</v>
      </c>
      <c r="I501" s="27" t="s">
        <v>32</v>
      </c>
      <c r="J501" s="28"/>
      <c r="K501" s="24"/>
      <c r="L501" s="24"/>
      <c r="M501" s="24"/>
      <c r="N501" s="17"/>
      <c r="O501" s="36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11"/>
      <c r="IL501" s="11"/>
      <c r="IM501" s="11"/>
      <c r="IN501" s="11"/>
      <c r="IO501" s="11"/>
      <c r="IP501" s="11"/>
    </row>
    <row r="502" spans="1:249" s="3" customFormat="1" ht="12" customHeight="1">
      <c r="A502" s="26">
        <f>IF(B502="户主",COUNTIF(B$5:$B502,$B$5),"")</f>
      </c>
      <c r="B502" s="27" t="s">
        <v>22</v>
      </c>
      <c r="C502" s="27" t="s">
        <v>593</v>
      </c>
      <c r="D502" s="28">
        <v>18</v>
      </c>
      <c r="E502" s="27" t="s">
        <v>19</v>
      </c>
      <c r="F502" s="27" t="s">
        <v>95</v>
      </c>
      <c r="G502" s="27"/>
      <c r="H502" s="27" t="s">
        <v>526</v>
      </c>
      <c r="I502" s="27" t="s">
        <v>32</v>
      </c>
      <c r="J502" s="28"/>
      <c r="K502" s="24">
        <v>10</v>
      </c>
      <c r="L502" s="24">
        <v>173</v>
      </c>
      <c r="M502" s="24"/>
      <c r="N502" s="17"/>
      <c r="O502" s="36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11"/>
      <c r="IL502" s="11"/>
      <c r="IM502" s="11"/>
      <c r="IN502" s="11"/>
      <c r="IO502" s="11"/>
    </row>
    <row r="503" spans="1:249" s="3" customFormat="1" ht="12" customHeight="1">
      <c r="A503" s="26">
        <f>IF(B503="户主",COUNTIF(B$5:$B503,$B$5),"")</f>
      </c>
      <c r="B503" s="27" t="s">
        <v>22</v>
      </c>
      <c r="C503" s="27" t="s">
        <v>594</v>
      </c>
      <c r="D503" s="28">
        <v>6</v>
      </c>
      <c r="E503" s="27" t="s">
        <v>19</v>
      </c>
      <c r="F503" s="27" t="s">
        <v>95</v>
      </c>
      <c r="G503" s="27"/>
      <c r="H503" s="27" t="s">
        <v>526</v>
      </c>
      <c r="I503" s="27" t="s">
        <v>32</v>
      </c>
      <c r="J503" s="28"/>
      <c r="K503" s="24">
        <v>3</v>
      </c>
      <c r="L503" s="24">
        <v>87</v>
      </c>
      <c r="M503" s="24"/>
      <c r="N503" s="17"/>
      <c r="O503" s="36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11"/>
      <c r="IL503" s="11"/>
      <c r="IM503" s="11"/>
      <c r="IN503" s="11"/>
      <c r="IO503" s="11"/>
    </row>
    <row r="504" spans="1:250" s="3" customFormat="1" ht="12" customHeight="1">
      <c r="A504" s="26">
        <f>IF(B504="户主",COUNTIF(B$5:$B504,$B$5),"")</f>
      </c>
      <c r="B504" s="27" t="s">
        <v>22</v>
      </c>
      <c r="C504" s="27" t="s">
        <v>595</v>
      </c>
      <c r="D504" s="28">
        <v>73</v>
      </c>
      <c r="E504" s="27" t="s">
        <v>19</v>
      </c>
      <c r="F504" s="27" t="s">
        <v>97</v>
      </c>
      <c r="G504" s="27"/>
      <c r="H504" s="27" t="s">
        <v>526</v>
      </c>
      <c r="I504" s="27" t="s">
        <v>32</v>
      </c>
      <c r="J504" s="28"/>
      <c r="K504" s="24">
        <v>2</v>
      </c>
      <c r="L504" s="24">
        <v>58</v>
      </c>
      <c r="M504" s="24"/>
      <c r="N504" s="17"/>
      <c r="O504" s="36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11"/>
      <c r="IL504" s="11"/>
      <c r="IM504" s="11"/>
      <c r="IN504" s="11"/>
      <c r="IO504" s="11"/>
      <c r="IP504" s="11"/>
    </row>
    <row r="505" spans="1:249" s="3" customFormat="1" ht="12" customHeight="1">
      <c r="A505" s="17">
        <f>IF(B505="户主",COUNTIF($B$5:B505,$B$5),"")</f>
        <v>180</v>
      </c>
      <c r="B505" s="27" t="s">
        <v>17</v>
      </c>
      <c r="C505" s="27" t="s">
        <v>596</v>
      </c>
      <c r="D505" s="24">
        <v>70</v>
      </c>
      <c r="E505" s="27" t="s">
        <v>28</v>
      </c>
      <c r="F505" s="27" t="s">
        <v>17</v>
      </c>
      <c r="G505" s="27">
        <v>2</v>
      </c>
      <c r="H505" s="27" t="s">
        <v>526</v>
      </c>
      <c r="I505" s="27" t="s">
        <v>29</v>
      </c>
      <c r="J505" s="28">
        <f>G505*289</f>
        <v>578</v>
      </c>
      <c r="K505" s="24">
        <v>2</v>
      </c>
      <c r="L505" s="24">
        <v>58</v>
      </c>
      <c r="M505" s="24">
        <f>J505+L505</f>
        <v>636</v>
      </c>
      <c r="N505" s="17">
        <v>15</v>
      </c>
      <c r="O505" s="17">
        <f>M505*3+N505</f>
        <v>1923</v>
      </c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11"/>
      <c r="IL505" s="11"/>
      <c r="IM505" s="11"/>
      <c r="IN505" s="11"/>
      <c r="IO505" s="11"/>
    </row>
    <row r="506" spans="1:249" s="3" customFormat="1" ht="12" customHeight="1">
      <c r="A506" s="26">
        <f>IF(B506="户主",COUNTIF(B$5:$B506,$B$5),"")</f>
      </c>
      <c r="B506" s="27" t="s">
        <v>22</v>
      </c>
      <c r="C506" s="27" t="s">
        <v>597</v>
      </c>
      <c r="D506" s="24">
        <v>65</v>
      </c>
      <c r="E506" s="27" t="s">
        <v>19</v>
      </c>
      <c r="F506" s="27" t="s">
        <v>91</v>
      </c>
      <c r="G506" s="27"/>
      <c r="H506" s="27" t="s">
        <v>526</v>
      </c>
      <c r="I506" s="27" t="s">
        <v>29</v>
      </c>
      <c r="J506" s="28"/>
      <c r="K506" s="35"/>
      <c r="L506" s="35"/>
      <c r="M506" s="24"/>
      <c r="N506" s="17"/>
      <c r="O506" s="36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11"/>
      <c r="IL506" s="11"/>
      <c r="IM506" s="11"/>
      <c r="IN506" s="11"/>
      <c r="IO506" s="11"/>
    </row>
    <row r="507" spans="1:250" s="3" customFormat="1" ht="12" customHeight="1">
      <c r="A507" s="17">
        <f>IF(B507="户主",COUNTIF($B$5:B507,$B$5),"")</f>
        <v>181</v>
      </c>
      <c r="B507" s="27" t="s">
        <v>17</v>
      </c>
      <c r="C507" s="27" t="s">
        <v>598</v>
      </c>
      <c r="D507" s="24">
        <v>43</v>
      </c>
      <c r="E507" s="27" t="s">
        <v>28</v>
      </c>
      <c r="F507" s="27" t="s">
        <v>17</v>
      </c>
      <c r="G507" s="28">
        <v>4</v>
      </c>
      <c r="H507" s="27" t="s">
        <v>560</v>
      </c>
      <c r="I507" s="27" t="s">
        <v>32</v>
      </c>
      <c r="J507" s="28">
        <f>G507*130</f>
        <v>520</v>
      </c>
      <c r="K507" s="24"/>
      <c r="L507" s="24"/>
      <c r="M507" s="24">
        <f>J507+L507+L508+L509+L510</f>
        <v>607</v>
      </c>
      <c r="N507" s="17">
        <v>15</v>
      </c>
      <c r="O507" s="17">
        <f>M507*3+N507</f>
        <v>1836</v>
      </c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11"/>
      <c r="IL507" s="11"/>
      <c r="IM507" s="11"/>
      <c r="IN507" s="11"/>
      <c r="IO507" s="11"/>
      <c r="IP507" s="11"/>
    </row>
    <row r="508" spans="1:249" s="3" customFormat="1" ht="12" customHeight="1">
      <c r="A508" s="26">
        <f>IF(B508="户主",COUNTIF(B$5:$B508,$B$5),"")</f>
      </c>
      <c r="B508" s="27" t="s">
        <v>22</v>
      </c>
      <c r="C508" s="27" t="s">
        <v>599</v>
      </c>
      <c r="D508" s="24">
        <v>33</v>
      </c>
      <c r="E508" s="27" t="s">
        <v>19</v>
      </c>
      <c r="F508" s="27" t="s">
        <v>91</v>
      </c>
      <c r="G508" s="27"/>
      <c r="H508" s="27" t="s">
        <v>560</v>
      </c>
      <c r="I508" s="27" t="s">
        <v>32</v>
      </c>
      <c r="J508" s="28"/>
      <c r="K508" s="24"/>
      <c r="L508" s="24"/>
      <c r="M508" s="24"/>
      <c r="N508" s="17"/>
      <c r="O508" s="36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11"/>
      <c r="IL508" s="11"/>
      <c r="IM508" s="11"/>
      <c r="IN508" s="11"/>
      <c r="IO508" s="11"/>
    </row>
    <row r="509" spans="1:249" s="3" customFormat="1" ht="12" customHeight="1">
      <c r="A509" s="26">
        <f>IF(B509="户主",COUNTIF(B$5:$B509,$B$5),"")</f>
      </c>
      <c r="B509" s="27" t="s">
        <v>22</v>
      </c>
      <c r="C509" s="27" t="s">
        <v>600</v>
      </c>
      <c r="D509" s="24">
        <v>65</v>
      </c>
      <c r="E509" s="27" t="s">
        <v>28</v>
      </c>
      <c r="F509" s="27" t="s">
        <v>232</v>
      </c>
      <c r="G509" s="27"/>
      <c r="H509" s="27" t="s">
        <v>560</v>
      </c>
      <c r="I509" s="27" t="s">
        <v>32</v>
      </c>
      <c r="J509" s="28"/>
      <c r="K509" s="24"/>
      <c r="L509" s="24"/>
      <c r="M509" s="24"/>
      <c r="N509" s="17"/>
      <c r="O509" s="36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11"/>
      <c r="IL509" s="11"/>
      <c r="IM509" s="11"/>
      <c r="IN509" s="11"/>
      <c r="IO509" s="11"/>
    </row>
    <row r="510" spans="1:249" s="3" customFormat="1" ht="12" customHeight="1">
      <c r="A510" s="26">
        <f>IF(B510="户主",COUNTIF(B$5:$B510,$B$5),"")</f>
      </c>
      <c r="B510" s="27" t="s">
        <v>22</v>
      </c>
      <c r="C510" s="27" t="s">
        <v>601</v>
      </c>
      <c r="D510" s="24">
        <v>9</v>
      </c>
      <c r="E510" s="27" t="s">
        <v>19</v>
      </c>
      <c r="F510" s="27" t="s">
        <v>95</v>
      </c>
      <c r="G510" s="27"/>
      <c r="H510" s="27" t="s">
        <v>560</v>
      </c>
      <c r="I510" s="27" t="s">
        <v>32</v>
      </c>
      <c r="J510" s="28"/>
      <c r="K510" s="24">
        <v>3</v>
      </c>
      <c r="L510" s="24">
        <v>87</v>
      </c>
      <c r="M510" s="24"/>
      <c r="N510" s="17"/>
      <c r="O510" s="36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11"/>
      <c r="IL510" s="11"/>
      <c r="IM510" s="11"/>
      <c r="IN510" s="11"/>
      <c r="IO510" s="11"/>
    </row>
    <row r="511" spans="1:249" s="3" customFormat="1" ht="12" customHeight="1">
      <c r="A511" s="17">
        <f>IF(B511="户主",COUNTIF($B$5:B511,$B$5),"")</f>
        <v>182</v>
      </c>
      <c r="B511" s="27" t="s">
        <v>17</v>
      </c>
      <c r="C511" s="27" t="s">
        <v>602</v>
      </c>
      <c r="D511" s="28">
        <v>51</v>
      </c>
      <c r="E511" s="27" t="s">
        <v>28</v>
      </c>
      <c r="F511" s="27" t="s">
        <v>17</v>
      </c>
      <c r="G511" s="27">
        <v>2</v>
      </c>
      <c r="H511" s="27" t="s">
        <v>526</v>
      </c>
      <c r="I511" s="27" t="s">
        <v>29</v>
      </c>
      <c r="J511" s="28">
        <f>G511*289</f>
        <v>578</v>
      </c>
      <c r="K511" s="35"/>
      <c r="L511" s="35"/>
      <c r="M511" s="35">
        <f>J511+L511+L512</f>
        <v>636</v>
      </c>
      <c r="N511" s="17">
        <v>15</v>
      </c>
      <c r="O511" s="17">
        <f>M511*3+N511</f>
        <v>1923</v>
      </c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11"/>
      <c r="IL511" s="11"/>
      <c r="IM511" s="11"/>
      <c r="IN511" s="11"/>
      <c r="IO511" s="11"/>
    </row>
    <row r="512" spans="1:249" s="3" customFormat="1" ht="12" customHeight="1">
      <c r="A512" s="26">
        <f>IF(B512="户主",COUNTIF(B$5:$B512,$B$5),"")</f>
      </c>
      <c r="B512" s="27" t="s">
        <v>22</v>
      </c>
      <c r="C512" s="27" t="s">
        <v>603</v>
      </c>
      <c r="D512" s="24">
        <v>81</v>
      </c>
      <c r="E512" s="27" t="s">
        <v>19</v>
      </c>
      <c r="F512" s="27" t="s">
        <v>97</v>
      </c>
      <c r="G512" s="28"/>
      <c r="H512" s="27" t="s">
        <v>526</v>
      </c>
      <c r="I512" s="27" t="s">
        <v>29</v>
      </c>
      <c r="J512" s="28"/>
      <c r="K512" s="24">
        <v>2</v>
      </c>
      <c r="L512" s="24">
        <v>58</v>
      </c>
      <c r="M512" s="35"/>
      <c r="N512" s="17"/>
      <c r="O512" s="36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11"/>
      <c r="IL512" s="11"/>
      <c r="IM512" s="11"/>
      <c r="IN512" s="11"/>
      <c r="IO512" s="11"/>
    </row>
    <row r="513" spans="1:249" s="8" customFormat="1" ht="12" customHeight="1">
      <c r="A513" s="17">
        <f>IF(B513="户主",COUNTIF($B$5:B513,$B$5),"")</f>
        <v>183</v>
      </c>
      <c r="B513" s="17" t="s">
        <v>17</v>
      </c>
      <c r="C513" s="17" t="s">
        <v>604</v>
      </c>
      <c r="D513" s="24">
        <v>52</v>
      </c>
      <c r="E513" s="17" t="s">
        <v>28</v>
      </c>
      <c r="F513" s="17" t="s">
        <v>17</v>
      </c>
      <c r="G513" s="17">
        <v>5</v>
      </c>
      <c r="H513" s="17" t="s">
        <v>518</v>
      </c>
      <c r="I513" s="17" t="s">
        <v>32</v>
      </c>
      <c r="J513" s="17">
        <v>650</v>
      </c>
      <c r="K513" s="50"/>
      <c r="L513" s="50"/>
      <c r="M513" s="50">
        <f>J513+L517</f>
        <v>708</v>
      </c>
      <c r="N513" s="50">
        <v>15</v>
      </c>
      <c r="O513" s="53">
        <f>M513*3+N513</f>
        <v>2139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11"/>
      <c r="IL513" s="11"/>
      <c r="IM513" s="11"/>
      <c r="IN513" s="11"/>
      <c r="IO513" s="11"/>
    </row>
    <row r="514" spans="1:249" s="8" customFormat="1" ht="12" customHeight="1">
      <c r="A514" s="50"/>
      <c r="B514" s="17" t="s">
        <v>22</v>
      </c>
      <c r="C514" s="17" t="s">
        <v>605</v>
      </c>
      <c r="D514" s="24">
        <v>55</v>
      </c>
      <c r="E514" s="17" t="s">
        <v>19</v>
      </c>
      <c r="F514" s="17" t="s">
        <v>91</v>
      </c>
      <c r="G514" s="17"/>
      <c r="H514" s="17" t="s">
        <v>518</v>
      </c>
      <c r="I514" s="17" t="s">
        <v>32</v>
      </c>
      <c r="J514" s="17"/>
      <c r="K514" s="50"/>
      <c r="L514" s="50"/>
      <c r="M514" s="50"/>
      <c r="N514" s="50"/>
      <c r="O514" s="53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11"/>
      <c r="IL514" s="11"/>
      <c r="IM514" s="11"/>
      <c r="IN514" s="11"/>
      <c r="IO514" s="11"/>
    </row>
    <row r="515" spans="1:249" s="8" customFormat="1" ht="12" customHeight="1">
      <c r="A515" s="50"/>
      <c r="B515" s="17" t="s">
        <v>22</v>
      </c>
      <c r="C515" s="17" t="s">
        <v>606</v>
      </c>
      <c r="D515" s="24">
        <v>20</v>
      </c>
      <c r="E515" s="17" t="s">
        <v>28</v>
      </c>
      <c r="F515" s="17" t="s">
        <v>93</v>
      </c>
      <c r="G515" s="17"/>
      <c r="H515" s="17" t="s">
        <v>518</v>
      </c>
      <c r="I515" s="17" t="s">
        <v>32</v>
      </c>
      <c r="J515" s="17"/>
      <c r="K515" s="50"/>
      <c r="L515" s="50"/>
      <c r="M515" s="50"/>
      <c r="N515" s="50"/>
      <c r="O515" s="53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11"/>
      <c r="IL515" s="11"/>
      <c r="IM515" s="11"/>
      <c r="IN515" s="11"/>
      <c r="IO515" s="11"/>
    </row>
    <row r="516" spans="1:249" s="8" customFormat="1" ht="12" customHeight="1">
      <c r="A516" s="50"/>
      <c r="B516" s="17" t="s">
        <v>22</v>
      </c>
      <c r="C516" s="17" t="s">
        <v>607</v>
      </c>
      <c r="D516" s="24">
        <v>18</v>
      </c>
      <c r="E516" s="17" t="s">
        <v>28</v>
      </c>
      <c r="F516" s="17" t="s">
        <v>56</v>
      </c>
      <c r="G516" s="17"/>
      <c r="H516" s="17" t="s">
        <v>518</v>
      </c>
      <c r="I516" s="17" t="s">
        <v>32</v>
      </c>
      <c r="J516" s="17"/>
      <c r="K516" s="50"/>
      <c r="L516" s="50"/>
      <c r="M516" s="50"/>
      <c r="N516" s="50"/>
      <c r="O516" s="53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11"/>
      <c r="IL516" s="11"/>
      <c r="IM516" s="11"/>
      <c r="IN516" s="11"/>
      <c r="IO516" s="11"/>
    </row>
    <row r="517" spans="1:249" s="8" customFormat="1" ht="12" customHeight="1">
      <c r="A517" s="50"/>
      <c r="B517" s="17" t="s">
        <v>22</v>
      </c>
      <c r="C517" s="17" t="s">
        <v>608</v>
      </c>
      <c r="D517" s="24">
        <v>72</v>
      </c>
      <c r="E517" s="17" t="s">
        <v>19</v>
      </c>
      <c r="F517" s="17" t="s">
        <v>97</v>
      </c>
      <c r="G517" s="17"/>
      <c r="H517" s="17" t="s">
        <v>518</v>
      </c>
      <c r="I517" s="17" t="s">
        <v>32</v>
      </c>
      <c r="J517" s="17"/>
      <c r="K517" s="50">
        <v>2</v>
      </c>
      <c r="L517" s="50">
        <v>58</v>
      </c>
      <c r="M517" s="50"/>
      <c r="N517" s="50"/>
      <c r="O517" s="53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11"/>
      <c r="IL517" s="11"/>
      <c r="IM517" s="11"/>
      <c r="IN517" s="11"/>
      <c r="IO517" s="11"/>
    </row>
    <row r="518" spans="1:249" s="8" customFormat="1" ht="12" customHeight="1">
      <c r="A518" s="17">
        <f>IF(B518="户主",COUNTIF($B$5:B518,$B$5),"")</f>
        <v>184</v>
      </c>
      <c r="B518" s="17" t="s">
        <v>17</v>
      </c>
      <c r="C518" s="17" t="s">
        <v>609</v>
      </c>
      <c r="D518" s="24">
        <v>76</v>
      </c>
      <c r="E518" s="17" t="s">
        <v>28</v>
      </c>
      <c r="F518" s="17" t="s">
        <v>17</v>
      </c>
      <c r="G518" s="17">
        <v>3</v>
      </c>
      <c r="H518" s="17" t="s">
        <v>526</v>
      </c>
      <c r="I518" s="17" t="s">
        <v>32</v>
      </c>
      <c r="J518" s="17">
        <v>390</v>
      </c>
      <c r="K518" s="17">
        <v>2</v>
      </c>
      <c r="L518" s="17">
        <v>58</v>
      </c>
      <c r="M518" s="17">
        <f>J518+L518</f>
        <v>448</v>
      </c>
      <c r="N518" s="17">
        <v>15</v>
      </c>
      <c r="O518" s="53">
        <f>M518*3+N518</f>
        <v>1359</v>
      </c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11"/>
      <c r="IL518" s="11"/>
      <c r="IM518" s="11"/>
      <c r="IN518" s="11"/>
      <c r="IO518" s="11"/>
    </row>
    <row r="519" spans="1:249" s="8" customFormat="1" ht="12" customHeight="1">
      <c r="A519" s="50"/>
      <c r="B519" s="17" t="s">
        <v>22</v>
      </c>
      <c r="C519" s="17" t="s">
        <v>610</v>
      </c>
      <c r="D519" s="24">
        <v>68</v>
      </c>
      <c r="E519" s="17" t="s">
        <v>19</v>
      </c>
      <c r="F519" s="17" t="s">
        <v>66</v>
      </c>
      <c r="G519" s="17"/>
      <c r="H519" s="17" t="s">
        <v>526</v>
      </c>
      <c r="I519" s="17" t="s">
        <v>32</v>
      </c>
      <c r="J519" s="17"/>
      <c r="K519" s="17"/>
      <c r="L519" s="17"/>
      <c r="M519" s="17"/>
      <c r="N519" s="17"/>
      <c r="O519" s="36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11"/>
      <c r="IL519" s="11"/>
      <c r="IM519" s="11"/>
      <c r="IN519" s="11"/>
      <c r="IO519" s="11"/>
    </row>
    <row r="520" spans="1:249" s="8" customFormat="1" ht="12" customHeight="1">
      <c r="A520" s="50"/>
      <c r="B520" s="17" t="s">
        <v>22</v>
      </c>
      <c r="C520" s="17" t="s">
        <v>611</v>
      </c>
      <c r="D520" s="24">
        <v>34</v>
      </c>
      <c r="E520" s="17" t="s">
        <v>28</v>
      </c>
      <c r="F520" s="17" t="s">
        <v>56</v>
      </c>
      <c r="G520" s="17"/>
      <c r="H520" s="17" t="s">
        <v>526</v>
      </c>
      <c r="I520" s="17" t="s">
        <v>32</v>
      </c>
      <c r="J520" s="17"/>
      <c r="K520" s="17"/>
      <c r="L520" s="17"/>
      <c r="M520" s="17"/>
      <c r="N520" s="17"/>
      <c r="O520" s="36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11"/>
      <c r="IL520" s="11"/>
      <c r="IM520" s="11"/>
      <c r="IN520" s="11"/>
      <c r="IO520" s="11"/>
    </row>
    <row r="521" spans="1:244" ht="12" customHeight="1">
      <c r="A521" s="17">
        <f>IF(B521="户主",COUNTIF($B$5:B521,$B$5),"")</f>
        <v>185</v>
      </c>
      <c r="B521" s="21" t="s">
        <v>17</v>
      </c>
      <c r="C521" s="21" t="s">
        <v>612</v>
      </c>
      <c r="D521" s="23">
        <v>53</v>
      </c>
      <c r="E521" s="21" t="s">
        <v>28</v>
      </c>
      <c r="F521" s="21" t="s">
        <v>17</v>
      </c>
      <c r="G521" s="21">
        <v>1</v>
      </c>
      <c r="H521" s="21" t="s">
        <v>613</v>
      </c>
      <c r="I521" s="21" t="s">
        <v>29</v>
      </c>
      <c r="J521" s="17">
        <f>G521*289</f>
        <v>289</v>
      </c>
      <c r="K521" s="17">
        <v>6</v>
      </c>
      <c r="L521" s="17">
        <v>145</v>
      </c>
      <c r="M521" s="17">
        <f>J521+L521</f>
        <v>434</v>
      </c>
      <c r="N521" s="17">
        <f>1*15</f>
        <v>15</v>
      </c>
      <c r="O521" s="17">
        <f>M521*3+N521</f>
        <v>1317</v>
      </c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</row>
    <row r="522" spans="1:244" ht="12" customHeight="1">
      <c r="A522" s="17">
        <f>IF(B522="户主",COUNTIF($B$5:B522,$B$5),"")</f>
        <v>186</v>
      </c>
      <c r="B522" s="21" t="s">
        <v>17</v>
      </c>
      <c r="C522" s="21" t="s">
        <v>614</v>
      </c>
      <c r="D522" s="23">
        <v>41</v>
      </c>
      <c r="E522" s="21" t="s">
        <v>28</v>
      </c>
      <c r="F522" s="21" t="s">
        <v>17</v>
      </c>
      <c r="G522" s="21">
        <v>2</v>
      </c>
      <c r="H522" s="21" t="s">
        <v>615</v>
      </c>
      <c r="I522" s="21" t="s">
        <v>29</v>
      </c>
      <c r="J522" s="17">
        <f>G522*289</f>
        <v>578</v>
      </c>
      <c r="K522" s="17">
        <v>6</v>
      </c>
      <c r="L522" s="17">
        <v>145</v>
      </c>
      <c r="M522" s="17">
        <f>J522+L522+L523</f>
        <v>868</v>
      </c>
      <c r="N522" s="17">
        <f>1*15</f>
        <v>15</v>
      </c>
      <c r="O522" s="17">
        <f>M522*3+N522</f>
        <v>2619</v>
      </c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</row>
    <row r="523" spans="1:244" ht="12" customHeight="1">
      <c r="A523" s="17">
        <f>IF(B523="户主",COUNTIF($B$5:B523,$B$5),"")</f>
      </c>
      <c r="B523" s="21" t="s">
        <v>22</v>
      </c>
      <c r="C523" s="21" t="s">
        <v>239</v>
      </c>
      <c r="D523" s="23">
        <v>18</v>
      </c>
      <c r="E523" s="21" t="s">
        <v>28</v>
      </c>
      <c r="F523" s="21" t="s">
        <v>93</v>
      </c>
      <c r="G523" s="21"/>
      <c r="H523" s="21" t="s">
        <v>615</v>
      </c>
      <c r="I523" s="21" t="s">
        <v>29</v>
      </c>
      <c r="J523" s="17"/>
      <c r="K523" s="17">
        <v>8</v>
      </c>
      <c r="L523" s="17">
        <v>145</v>
      </c>
      <c r="M523" s="17"/>
      <c r="N523" s="17"/>
      <c r="O523" s="17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</row>
    <row r="524" spans="1:244" ht="12" customHeight="1">
      <c r="A524" s="17">
        <f>IF(B524="户主",COUNTIF($B$5:B524,$B$5),"")</f>
        <v>187</v>
      </c>
      <c r="B524" s="21" t="s">
        <v>17</v>
      </c>
      <c r="C524" s="21" t="s">
        <v>616</v>
      </c>
      <c r="D524" s="23">
        <v>56</v>
      </c>
      <c r="E524" s="21" t="s">
        <v>28</v>
      </c>
      <c r="F524" s="21" t="s">
        <v>17</v>
      </c>
      <c r="G524" s="21">
        <v>1</v>
      </c>
      <c r="H524" s="21" t="s">
        <v>615</v>
      </c>
      <c r="I524" s="21" t="s">
        <v>29</v>
      </c>
      <c r="J524" s="17">
        <f>G524*289</f>
        <v>289</v>
      </c>
      <c r="K524" s="17"/>
      <c r="L524" s="17"/>
      <c r="M524" s="17">
        <f>J524+L524</f>
        <v>289</v>
      </c>
      <c r="N524" s="17">
        <f>1*15</f>
        <v>15</v>
      </c>
      <c r="O524" s="17">
        <f>M524*3+N524</f>
        <v>882</v>
      </c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</row>
    <row r="525" spans="1:244" ht="12" customHeight="1">
      <c r="A525" s="17">
        <f>IF(B525="户主",COUNTIF($B$5:B525,$B$5),"")</f>
        <v>188</v>
      </c>
      <c r="B525" s="21" t="s">
        <v>17</v>
      </c>
      <c r="C525" s="21" t="s">
        <v>617</v>
      </c>
      <c r="D525" s="23">
        <v>30</v>
      </c>
      <c r="E525" s="21" t="s">
        <v>19</v>
      </c>
      <c r="F525" s="21" t="s">
        <v>17</v>
      </c>
      <c r="G525" s="21">
        <v>3</v>
      </c>
      <c r="H525" s="21" t="s">
        <v>615</v>
      </c>
      <c r="I525" s="21" t="s">
        <v>29</v>
      </c>
      <c r="J525" s="17">
        <f>G525*289</f>
        <v>867</v>
      </c>
      <c r="K525" s="17">
        <v>6</v>
      </c>
      <c r="L525" s="17">
        <v>145</v>
      </c>
      <c r="M525" s="17">
        <f>J525+L525+L526+L527</f>
        <v>1099</v>
      </c>
      <c r="N525" s="17">
        <f>1*15</f>
        <v>15</v>
      </c>
      <c r="O525" s="17">
        <f>M525*3+N525</f>
        <v>3312</v>
      </c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</row>
    <row r="526" spans="1:244" ht="12" customHeight="1">
      <c r="A526" s="17">
        <f>IF(B526="户主",COUNTIF($B$5:B526,$B$5),"")</f>
      </c>
      <c r="B526" s="21" t="s">
        <v>22</v>
      </c>
      <c r="C526" s="21" t="s">
        <v>618</v>
      </c>
      <c r="D526" s="23">
        <v>32</v>
      </c>
      <c r="E526" s="21" t="s">
        <v>28</v>
      </c>
      <c r="F526" s="21" t="s">
        <v>208</v>
      </c>
      <c r="G526" s="21"/>
      <c r="H526" s="21" t="s">
        <v>615</v>
      </c>
      <c r="I526" s="21" t="s">
        <v>29</v>
      </c>
      <c r="J526" s="17"/>
      <c r="K526" s="47"/>
      <c r="L526" s="47"/>
      <c r="M526" s="17"/>
      <c r="N526" s="17"/>
      <c r="O526" s="17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</row>
    <row r="527" spans="1:244" ht="12" customHeight="1">
      <c r="A527" s="17">
        <f>IF(B527="户主",COUNTIF($B$5:B527,$B$5),"")</f>
      </c>
      <c r="B527" s="21" t="s">
        <v>22</v>
      </c>
      <c r="C527" s="21" t="s">
        <v>619</v>
      </c>
      <c r="D527" s="23">
        <v>5</v>
      </c>
      <c r="E527" s="21" t="s">
        <v>19</v>
      </c>
      <c r="F527" s="21" t="s">
        <v>95</v>
      </c>
      <c r="G527" s="21"/>
      <c r="H527" s="21" t="s">
        <v>615</v>
      </c>
      <c r="I527" s="21" t="s">
        <v>29</v>
      </c>
      <c r="J527" s="17"/>
      <c r="K527" s="48">
        <v>3</v>
      </c>
      <c r="L527" s="54">
        <v>87</v>
      </c>
      <c r="M527" s="17"/>
      <c r="N527" s="17"/>
      <c r="O527" s="17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</row>
    <row r="528" spans="1:244" ht="12" customHeight="1">
      <c r="A528" s="17">
        <f>IF(B528="户主",COUNTIF($B$5:B528,$B$5),"")</f>
        <v>189</v>
      </c>
      <c r="B528" s="21" t="s">
        <v>17</v>
      </c>
      <c r="C528" s="21" t="s">
        <v>620</v>
      </c>
      <c r="D528" s="23">
        <v>42</v>
      </c>
      <c r="E528" s="21" t="s">
        <v>28</v>
      </c>
      <c r="F528" s="21" t="s">
        <v>17</v>
      </c>
      <c r="G528" s="21">
        <v>6</v>
      </c>
      <c r="H528" s="21" t="s">
        <v>615</v>
      </c>
      <c r="I528" s="21" t="s">
        <v>29</v>
      </c>
      <c r="J528" s="17">
        <f>G528*289</f>
        <v>1734</v>
      </c>
      <c r="K528" s="17"/>
      <c r="L528" s="17"/>
      <c r="M528" s="17">
        <f>J528+L528+L529+L530+L531+L532+L533</f>
        <v>2140</v>
      </c>
      <c r="N528" s="17">
        <f>1*15</f>
        <v>15</v>
      </c>
      <c r="O528" s="17">
        <f>M528*3+N528</f>
        <v>6435</v>
      </c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</row>
    <row r="529" spans="1:244" ht="12" customHeight="1">
      <c r="A529" s="17">
        <f>IF(B529="户主",COUNTIF($B$5:B529,$B$5),"")</f>
      </c>
      <c r="B529" s="17" t="s">
        <v>22</v>
      </c>
      <c r="C529" s="17" t="s">
        <v>621</v>
      </c>
      <c r="D529" s="24">
        <v>31</v>
      </c>
      <c r="E529" s="17" t="s">
        <v>19</v>
      </c>
      <c r="F529" s="17" t="s">
        <v>66</v>
      </c>
      <c r="G529" s="17"/>
      <c r="H529" s="17" t="s">
        <v>615</v>
      </c>
      <c r="I529" s="17" t="s">
        <v>29</v>
      </c>
      <c r="J529" s="17"/>
      <c r="K529" s="17"/>
      <c r="L529" s="17"/>
      <c r="M529" s="17"/>
      <c r="N529" s="17"/>
      <c r="O529" s="17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</row>
    <row r="530" spans="1:244" ht="12" customHeight="1">
      <c r="A530" s="17">
        <f>IF(B530="户主",COUNTIF($B$5:B530,$B$5),"")</f>
      </c>
      <c r="B530" s="17" t="s">
        <v>22</v>
      </c>
      <c r="C530" s="17" t="s">
        <v>622</v>
      </c>
      <c r="D530" s="24">
        <v>5</v>
      </c>
      <c r="E530" s="17" t="s">
        <v>28</v>
      </c>
      <c r="F530" s="17" t="s">
        <v>93</v>
      </c>
      <c r="G530" s="17"/>
      <c r="H530" s="17" t="s">
        <v>615</v>
      </c>
      <c r="I530" s="17" t="s">
        <v>29</v>
      </c>
      <c r="J530" s="17"/>
      <c r="K530" s="17">
        <v>3</v>
      </c>
      <c r="L530" s="17">
        <v>87</v>
      </c>
      <c r="M530" s="17"/>
      <c r="N530" s="17"/>
      <c r="O530" s="17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</row>
    <row r="531" spans="1:244" ht="12" customHeight="1">
      <c r="A531" s="17">
        <f>IF(B531="户主",COUNTIF($B$5:B531,$B$5),"")</f>
      </c>
      <c r="B531" s="17" t="s">
        <v>22</v>
      </c>
      <c r="C531" s="17" t="s">
        <v>623</v>
      </c>
      <c r="D531" s="24">
        <v>9</v>
      </c>
      <c r="E531" s="17" t="s">
        <v>19</v>
      </c>
      <c r="F531" s="17" t="s">
        <v>95</v>
      </c>
      <c r="G531" s="17"/>
      <c r="H531" s="17" t="s">
        <v>615</v>
      </c>
      <c r="I531" s="17" t="s">
        <v>29</v>
      </c>
      <c r="J531" s="17"/>
      <c r="K531" s="17">
        <v>3</v>
      </c>
      <c r="L531" s="17">
        <v>87</v>
      </c>
      <c r="M531" s="17"/>
      <c r="N531" s="17"/>
      <c r="O531" s="17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</row>
    <row r="532" spans="1:244" ht="12" customHeight="1">
      <c r="A532" s="17">
        <f>IF(B532="户主",COUNTIF($B$5:B532,$B$5),"")</f>
      </c>
      <c r="B532" s="17" t="s">
        <v>22</v>
      </c>
      <c r="C532" s="17" t="s">
        <v>624</v>
      </c>
      <c r="D532" s="24">
        <v>5</v>
      </c>
      <c r="E532" s="17" t="s">
        <v>19</v>
      </c>
      <c r="F532" s="17" t="s">
        <v>95</v>
      </c>
      <c r="G532" s="17"/>
      <c r="H532" s="17" t="s">
        <v>615</v>
      </c>
      <c r="I532" s="17" t="s">
        <v>29</v>
      </c>
      <c r="J532" s="17"/>
      <c r="K532" s="17">
        <v>3</v>
      </c>
      <c r="L532" s="17">
        <v>87</v>
      </c>
      <c r="M532" s="17"/>
      <c r="N532" s="17"/>
      <c r="O532" s="17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</row>
    <row r="533" spans="1:244" ht="12" customHeight="1">
      <c r="A533" s="17">
        <f>IF(B533="户主",COUNTIF($B$5:B533,$B$5),"")</f>
      </c>
      <c r="B533" s="17" t="s">
        <v>22</v>
      </c>
      <c r="C533" s="17" t="s">
        <v>625</v>
      </c>
      <c r="D533" s="24">
        <v>55</v>
      </c>
      <c r="E533" s="17" t="s">
        <v>19</v>
      </c>
      <c r="F533" s="17" t="s">
        <v>626</v>
      </c>
      <c r="G533" s="17"/>
      <c r="H533" s="17" t="s">
        <v>615</v>
      </c>
      <c r="I533" s="17" t="s">
        <v>29</v>
      </c>
      <c r="J533" s="17"/>
      <c r="K533" s="17">
        <v>4</v>
      </c>
      <c r="L533" s="17">
        <v>145</v>
      </c>
      <c r="M533" s="17"/>
      <c r="N533" s="17"/>
      <c r="O533" s="17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</row>
    <row r="534" spans="1:244" ht="12" customHeight="1">
      <c r="A534" s="17">
        <f>IF(B534="户主",COUNTIF($B$5:B534,$B$5),"")</f>
        <v>190</v>
      </c>
      <c r="B534" s="17" t="s">
        <v>17</v>
      </c>
      <c r="C534" s="17" t="s">
        <v>627</v>
      </c>
      <c r="D534" s="24">
        <v>50</v>
      </c>
      <c r="E534" s="19" t="s">
        <v>28</v>
      </c>
      <c r="F534" s="17" t="s">
        <v>17</v>
      </c>
      <c r="G534" s="17">
        <v>2</v>
      </c>
      <c r="H534" s="17" t="s">
        <v>628</v>
      </c>
      <c r="I534" s="17" t="s">
        <v>29</v>
      </c>
      <c r="J534" s="17">
        <f>G534*289</f>
        <v>578</v>
      </c>
      <c r="K534" s="17"/>
      <c r="L534" s="17"/>
      <c r="M534" s="17">
        <f>J534+L534+L535</f>
        <v>665</v>
      </c>
      <c r="N534" s="17">
        <f>1*15</f>
        <v>15</v>
      </c>
      <c r="O534" s="17">
        <f>M534*3+N534</f>
        <v>2010</v>
      </c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</row>
    <row r="535" spans="1:244" ht="12" customHeight="1">
      <c r="A535" s="17">
        <f>IF(B535="户主",COUNTIF($B$5:B535,$B$5),"")</f>
      </c>
      <c r="B535" s="17" t="s">
        <v>22</v>
      </c>
      <c r="C535" s="17" t="s">
        <v>465</v>
      </c>
      <c r="D535" s="24">
        <v>48</v>
      </c>
      <c r="E535" s="19" t="s">
        <v>19</v>
      </c>
      <c r="F535" s="17" t="s">
        <v>53</v>
      </c>
      <c r="G535" s="17"/>
      <c r="H535" s="17" t="s">
        <v>628</v>
      </c>
      <c r="I535" s="17" t="s">
        <v>29</v>
      </c>
      <c r="J535" s="17"/>
      <c r="K535" s="17">
        <v>5</v>
      </c>
      <c r="L535" s="17">
        <v>87</v>
      </c>
      <c r="M535" s="17"/>
      <c r="N535" s="17"/>
      <c r="O535" s="17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</row>
    <row r="536" spans="1:244" ht="12" customHeight="1">
      <c r="A536" s="17">
        <f>IF(B536="户主",COUNTIF($B$5:B536,$B$5),"")</f>
        <v>191</v>
      </c>
      <c r="B536" s="17" t="s">
        <v>17</v>
      </c>
      <c r="C536" s="17" t="s">
        <v>629</v>
      </c>
      <c r="D536" s="24">
        <v>75</v>
      </c>
      <c r="E536" s="19" t="s">
        <v>19</v>
      </c>
      <c r="F536" s="17" t="s">
        <v>17</v>
      </c>
      <c r="G536" s="17">
        <v>1</v>
      </c>
      <c r="H536" s="17" t="s">
        <v>628</v>
      </c>
      <c r="I536" s="17" t="s">
        <v>29</v>
      </c>
      <c r="J536" s="17">
        <f>G536*289</f>
        <v>289</v>
      </c>
      <c r="K536" s="17">
        <v>4</v>
      </c>
      <c r="L536" s="17">
        <v>145</v>
      </c>
      <c r="M536" s="17">
        <f>J536+L536</f>
        <v>434</v>
      </c>
      <c r="N536" s="17">
        <f>1*15</f>
        <v>15</v>
      </c>
      <c r="O536" s="17">
        <f>M536*3+N536</f>
        <v>1317</v>
      </c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</row>
    <row r="537" spans="1:244" ht="12" customHeight="1">
      <c r="A537" s="17">
        <f>IF(B537="户主",COUNTIF($B$5:B537,$B$5),"")</f>
        <v>192</v>
      </c>
      <c r="B537" s="17" t="s">
        <v>17</v>
      </c>
      <c r="C537" s="17" t="s">
        <v>630</v>
      </c>
      <c r="D537" s="24">
        <v>71</v>
      </c>
      <c r="E537" s="19" t="s">
        <v>28</v>
      </c>
      <c r="F537" s="17" t="s">
        <v>17</v>
      </c>
      <c r="G537" s="17">
        <v>3</v>
      </c>
      <c r="H537" s="17" t="s">
        <v>628</v>
      </c>
      <c r="I537" s="17" t="s">
        <v>29</v>
      </c>
      <c r="J537" s="17">
        <f>G537*289</f>
        <v>867</v>
      </c>
      <c r="K537" s="17">
        <v>6</v>
      </c>
      <c r="L537" s="17">
        <v>145</v>
      </c>
      <c r="M537" s="17">
        <f>J537+L537+L538+L539</f>
        <v>1012</v>
      </c>
      <c r="N537" s="17">
        <f>1*15</f>
        <v>15</v>
      </c>
      <c r="O537" s="17">
        <f>M537*3+N537</f>
        <v>3051</v>
      </c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</row>
    <row r="538" spans="1:244" ht="12" customHeight="1">
      <c r="A538" s="17">
        <f>IF(B538="户主",COUNTIF($B$5:B538,$B$5),"")</f>
      </c>
      <c r="B538" s="17" t="s">
        <v>22</v>
      </c>
      <c r="C538" s="17" t="s">
        <v>631</v>
      </c>
      <c r="D538" s="24">
        <v>63</v>
      </c>
      <c r="E538" s="19" t="s">
        <v>19</v>
      </c>
      <c r="F538" s="17" t="s">
        <v>66</v>
      </c>
      <c r="G538" s="17"/>
      <c r="H538" s="17" t="s">
        <v>628</v>
      </c>
      <c r="I538" s="17" t="s">
        <v>29</v>
      </c>
      <c r="J538" s="17"/>
      <c r="K538" s="17"/>
      <c r="L538" s="17"/>
      <c r="M538" s="17"/>
      <c r="N538" s="17"/>
      <c r="O538" s="17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</row>
    <row r="539" spans="1:244" ht="12" customHeight="1">
      <c r="A539" s="17">
        <f>IF(B539="户主",COUNTIF($B$5:B539,$B$5),"")</f>
      </c>
      <c r="B539" s="17" t="s">
        <v>22</v>
      </c>
      <c r="C539" s="17" t="s">
        <v>632</v>
      </c>
      <c r="D539" s="24">
        <v>42</v>
      </c>
      <c r="E539" s="19" t="s">
        <v>28</v>
      </c>
      <c r="F539" s="17" t="s">
        <v>34</v>
      </c>
      <c r="G539" s="17"/>
      <c r="H539" s="17" t="s">
        <v>628</v>
      </c>
      <c r="I539" s="17" t="s">
        <v>29</v>
      </c>
      <c r="J539" s="17"/>
      <c r="K539" s="17"/>
      <c r="L539" s="17"/>
      <c r="M539" s="17"/>
      <c r="N539" s="17"/>
      <c r="O539" s="17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</row>
    <row r="540" spans="1:244" ht="12" customHeight="1">
      <c r="A540" s="17">
        <f>IF(B540="户主",COUNTIF($B$5:B540,$B$5),"")</f>
        <v>193</v>
      </c>
      <c r="B540" s="17" t="s">
        <v>17</v>
      </c>
      <c r="C540" s="17" t="s">
        <v>633</v>
      </c>
      <c r="D540" s="24">
        <v>82</v>
      </c>
      <c r="E540" s="19" t="s">
        <v>28</v>
      </c>
      <c r="F540" s="17" t="s">
        <v>17</v>
      </c>
      <c r="G540" s="17">
        <v>3</v>
      </c>
      <c r="H540" s="17" t="s">
        <v>628</v>
      </c>
      <c r="I540" s="17" t="s">
        <v>29</v>
      </c>
      <c r="J540" s="17">
        <f>G540*289</f>
        <v>867</v>
      </c>
      <c r="K540" s="17">
        <v>2</v>
      </c>
      <c r="L540" s="17">
        <v>58</v>
      </c>
      <c r="M540" s="17">
        <f>J540+L540+L541+L542</f>
        <v>1012</v>
      </c>
      <c r="N540" s="17">
        <f>1*15</f>
        <v>15</v>
      </c>
      <c r="O540" s="17">
        <f>M540*3+N540</f>
        <v>3051</v>
      </c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</row>
    <row r="541" spans="1:244" ht="12" customHeight="1">
      <c r="A541" s="17">
        <f>IF(B541="户主",COUNTIF($B$5:B541,$B$5),"")</f>
      </c>
      <c r="B541" s="17" t="s">
        <v>22</v>
      </c>
      <c r="C541" s="17" t="s">
        <v>634</v>
      </c>
      <c r="D541" s="24">
        <v>70</v>
      </c>
      <c r="E541" s="19" t="s">
        <v>19</v>
      </c>
      <c r="F541" s="17" t="s">
        <v>66</v>
      </c>
      <c r="G541" s="17"/>
      <c r="H541" s="17" t="s">
        <v>628</v>
      </c>
      <c r="I541" s="17" t="s">
        <v>29</v>
      </c>
      <c r="J541" s="17"/>
      <c r="K541" s="17">
        <v>5</v>
      </c>
      <c r="L541" s="17">
        <v>87</v>
      </c>
      <c r="M541" s="17"/>
      <c r="N541" s="17"/>
      <c r="O541" s="17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</row>
    <row r="542" spans="1:244" ht="12" customHeight="1">
      <c r="A542" s="17">
        <f>IF(B542="户主",COUNTIF($B$5:B542,$B$5),"")</f>
      </c>
      <c r="B542" s="17" t="s">
        <v>22</v>
      </c>
      <c r="C542" s="17" t="s">
        <v>635</v>
      </c>
      <c r="D542" s="24">
        <v>34</v>
      </c>
      <c r="E542" s="19" t="s">
        <v>28</v>
      </c>
      <c r="F542" s="17" t="s">
        <v>34</v>
      </c>
      <c r="G542" s="17"/>
      <c r="H542" s="17" t="s">
        <v>628</v>
      </c>
      <c r="I542" s="17" t="s">
        <v>29</v>
      </c>
      <c r="J542" s="17"/>
      <c r="K542" s="17"/>
      <c r="L542" s="17"/>
      <c r="M542" s="17"/>
      <c r="N542" s="17"/>
      <c r="O542" s="17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</row>
    <row r="543" spans="1:244" ht="12" customHeight="1">
      <c r="A543" s="17">
        <f>IF(B543="户主",COUNTIF($B$5:B543,$B$5),"")</f>
        <v>194</v>
      </c>
      <c r="B543" s="17" t="s">
        <v>17</v>
      </c>
      <c r="C543" s="17" t="s">
        <v>636</v>
      </c>
      <c r="D543" s="24">
        <v>47</v>
      </c>
      <c r="E543" s="19" t="s">
        <v>28</v>
      </c>
      <c r="F543" s="17" t="s">
        <v>17</v>
      </c>
      <c r="G543" s="17">
        <v>2</v>
      </c>
      <c r="H543" s="17" t="s">
        <v>628</v>
      </c>
      <c r="I543" s="17" t="s">
        <v>29</v>
      </c>
      <c r="J543" s="17">
        <f>G543*289</f>
        <v>578</v>
      </c>
      <c r="K543" s="17"/>
      <c r="L543" s="17"/>
      <c r="M543" s="17">
        <f>J543+L543+L544</f>
        <v>578</v>
      </c>
      <c r="N543" s="17">
        <f>1*15</f>
        <v>15</v>
      </c>
      <c r="O543" s="17">
        <f>M543*3+N543</f>
        <v>1749</v>
      </c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</row>
    <row r="544" spans="1:244" ht="12" customHeight="1">
      <c r="A544" s="17">
        <f>IF(B544="户主",COUNTIF($B$5:B544,$B$5),"")</f>
      </c>
      <c r="B544" s="17" t="s">
        <v>22</v>
      </c>
      <c r="C544" s="47" t="s">
        <v>637</v>
      </c>
      <c r="D544" s="51">
        <v>47</v>
      </c>
      <c r="E544" s="47" t="s">
        <v>19</v>
      </c>
      <c r="F544" s="47" t="s">
        <v>208</v>
      </c>
      <c r="G544" s="52"/>
      <c r="H544" s="47" t="s">
        <v>628</v>
      </c>
      <c r="I544" s="47" t="s">
        <v>29</v>
      </c>
      <c r="J544" s="17"/>
      <c r="K544" s="17"/>
      <c r="L544" s="17"/>
      <c r="M544" s="17"/>
      <c r="N544" s="17"/>
      <c r="O544" s="17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</row>
    <row r="545" spans="1:244" ht="12" customHeight="1">
      <c r="A545" s="17">
        <f>IF(B545="户主",COUNTIF($B$5:B545,$B$5),"")</f>
        <v>195</v>
      </c>
      <c r="B545" s="17" t="s">
        <v>17</v>
      </c>
      <c r="C545" s="17" t="s">
        <v>638</v>
      </c>
      <c r="D545" s="24">
        <v>83</v>
      </c>
      <c r="E545" s="19" t="s">
        <v>28</v>
      </c>
      <c r="F545" s="17" t="s">
        <v>17</v>
      </c>
      <c r="G545" s="17">
        <v>3</v>
      </c>
      <c r="H545" s="17" t="s">
        <v>639</v>
      </c>
      <c r="I545" s="17" t="s">
        <v>29</v>
      </c>
      <c r="J545" s="17">
        <f>G545*289</f>
        <v>867</v>
      </c>
      <c r="K545" s="17">
        <v>2</v>
      </c>
      <c r="L545" s="17">
        <v>58</v>
      </c>
      <c r="M545" s="17">
        <f>J545+L545+L546+L547</f>
        <v>983</v>
      </c>
      <c r="N545" s="17">
        <f>1*15</f>
        <v>15</v>
      </c>
      <c r="O545" s="17">
        <f>M545*3+N545</f>
        <v>2964</v>
      </c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</row>
    <row r="546" spans="1:244" ht="12" customHeight="1">
      <c r="A546" s="17">
        <f>IF(B546="户主",COUNTIF($B$5:B546,$B$5),"")</f>
      </c>
      <c r="B546" s="17" t="s">
        <v>22</v>
      </c>
      <c r="C546" s="17" t="s">
        <v>640</v>
      </c>
      <c r="D546" s="24">
        <v>54</v>
      </c>
      <c r="E546" s="19" t="s">
        <v>28</v>
      </c>
      <c r="F546" s="17" t="s">
        <v>34</v>
      </c>
      <c r="G546" s="17"/>
      <c r="H546" s="17" t="s">
        <v>639</v>
      </c>
      <c r="I546" s="17" t="s">
        <v>29</v>
      </c>
      <c r="J546" s="17"/>
      <c r="K546" s="17"/>
      <c r="L546" s="17"/>
      <c r="M546" s="17"/>
      <c r="N546" s="17"/>
      <c r="O546" s="17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</row>
    <row r="547" spans="1:244" ht="12" customHeight="1">
      <c r="A547" s="17">
        <f>IF(B547="户主",COUNTIF($B$5:B547,$B$5),"")</f>
      </c>
      <c r="B547" s="17" t="s">
        <v>22</v>
      </c>
      <c r="C547" s="17" t="s">
        <v>641</v>
      </c>
      <c r="D547" s="24">
        <v>80</v>
      </c>
      <c r="E547" s="19" t="s">
        <v>19</v>
      </c>
      <c r="F547" s="17" t="s">
        <v>66</v>
      </c>
      <c r="G547" s="17"/>
      <c r="H547" s="17" t="s">
        <v>639</v>
      </c>
      <c r="I547" s="17" t="s">
        <v>29</v>
      </c>
      <c r="J547" s="17"/>
      <c r="K547" s="17">
        <v>2</v>
      </c>
      <c r="L547" s="17">
        <v>58</v>
      </c>
      <c r="M547" s="17"/>
      <c r="N547" s="17"/>
      <c r="O547" s="17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</row>
    <row r="548" spans="1:244" ht="12" customHeight="1">
      <c r="A548" s="17">
        <f>IF(B548="户主",COUNTIF($B$5:B548,$B$5),"")</f>
        <v>196</v>
      </c>
      <c r="B548" s="17" t="s">
        <v>17</v>
      </c>
      <c r="C548" s="17" t="s">
        <v>642</v>
      </c>
      <c r="D548" s="24">
        <v>58</v>
      </c>
      <c r="E548" s="19" t="s">
        <v>28</v>
      </c>
      <c r="F548" s="17" t="s">
        <v>17</v>
      </c>
      <c r="G548" s="17">
        <v>4</v>
      </c>
      <c r="H548" s="17" t="s">
        <v>639</v>
      </c>
      <c r="I548" s="17" t="s">
        <v>21</v>
      </c>
      <c r="J548" s="17">
        <f>G548*245</f>
        <v>980</v>
      </c>
      <c r="K548" s="17">
        <v>6</v>
      </c>
      <c r="L548" s="17">
        <v>145</v>
      </c>
      <c r="M548" s="17">
        <f>J548+L548+L549+L550+L551</f>
        <v>1125</v>
      </c>
      <c r="N548" s="17">
        <f>1*15</f>
        <v>15</v>
      </c>
      <c r="O548" s="17">
        <f>M548*3+N548</f>
        <v>3390</v>
      </c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</row>
    <row r="549" spans="1:244" ht="12" customHeight="1">
      <c r="A549" s="17">
        <f>IF(B549="户主",COUNTIF($B$5:B549,$B$5),"")</f>
      </c>
      <c r="B549" s="17" t="s">
        <v>22</v>
      </c>
      <c r="C549" s="17" t="s">
        <v>643</v>
      </c>
      <c r="D549" s="24">
        <v>54</v>
      </c>
      <c r="E549" s="19" t="s">
        <v>19</v>
      </c>
      <c r="F549" s="17" t="s">
        <v>66</v>
      </c>
      <c r="G549" s="17"/>
      <c r="H549" s="17" t="s">
        <v>639</v>
      </c>
      <c r="I549" s="17" t="s">
        <v>21</v>
      </c>
      <c r="J549" s="17"/>
      <c r="K549" s="17"/>
      <c r="L549" s="17"/>
      <c r="M549" s="17"/>
      <c r="N549" s="17"/>
      <c r="O549" s="17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</row>
    <row r="550" spans="1:244" ht="12" customHeight="1">
      <c r="A550" s="17">
        <f>IF(B550="户主",COUNTIF($B$5:B550,$B$5),"")</f>
      </c>
      <c r="B550" s="17" t="s">
        <v>22</v>
      </c>
      <c r="C550" s="17" t="s">
        <v>644</v>
      </c>
      <c r="D550" s="24">
        <v>28</v>
      </c>
      <c r="E550" s="19" t="s">
        <v>28</v>
      </c>
      <c r="F550" s="17" t="s">
        <v>34</v>
      </c>
      <c r="G550" s="17"/>
      <c r="H550" s="17" t="s">
        <v>639</v>
      </c>
      <c r="I550" s="17" t="s">
        <v>21</v>
      </c>
      <c r="J550" s="17"/>
      <c r="K550" s="17"/>
      <c r="L550" s="17"/>
      <c r="M550" s="17"/>
      <c r="N550" s="17"/>
      <c r="O550" s="1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</row>
    <row r="551" spans="1:244" ht="12" customHeight="1">
      <c r="A551" s="17">
        <f>IF(B551="户主",COUNTIF($B$5:B551,$B$5),"")</f>
      </c>
      <c r="B551" s="17" t="s">
        <v>22</v>
      </c>
      <c r="C551" s="17" t="s">
        <v>645</v>
      </c>
      <c r="D551" s="39">
        <v>22</v>
      </c>
      <c r="E551" s="19" t="s">
        <v>19</v>
      </c>
      <c r="F551" s="17" t="s">
        <v>40</v>
      </c>
      <c r="G551" s="17"/>
      <c r="H551" s="17" t="s">
        <v>639</v>
      </c>
      <c r="I551" s="17" t="s">
        <v>21</v>
      </c>
      <c r="J551" s="17"/>
      <c r="K551" s="17"/>
      <c r="L551" s="17"/>
      <c r="M551" s="17"/>
      <c r="N551" s="17"/>
      <c r="O551" s="1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</row>
    <row r="552" spans="1:244" ht="12" customHeight="1">
      <c r="A552" s="17">
        <f>IF(B552="户主",COUNTIF($B$5:B552,$B$5),"")</f>
        <v>197</v>
      </c>
      <c r="B552" s="17" t="s">
        <v>17</v>
      </c>
      <c r="C552" s="17" t="s">
        <v>646</v>
      </c>
      <c r="D552" s="24">
        <v>50</v>
      </c>
      <c r="E552" s="19" t="s">
        <v>19</v>
      </c>
      <c r="F552" s="17" t="s">
        <v>17</v>
      </c>
      <c r="G552" s="17">
        <v>2</v>
      </c>
      <c r="H552" s="17" t="s">
        <v>639</v>
      </c>
      <c r="I552" s="17" t="s">
        <v>29</v>
      </c>
      <c r="J552" s="17">
        <f aca="true" t="shared" si="8" ref="J552:J560">G552*289</f>
        <v>578</v>
      </c>
      <c r="K552" s="17">
        <v>6</v>
      </c>
      <c r="L552" s="17">
        <v>145</v>
      </c>
      <c r="M552" s="17">
        <f>J552+L552+L553</f>
        <v>723</v>
      </c>
      <c r="N552" s="17">
        <f>1*15</f>
        <v>15</v>
      </c>
      <c r="O552" s="17">
        <f>M552*3+N552</f>
        <v>2184</v>
      </c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</row>
    <row r="553" spans="1:244" ht="12" customHeight="1">
      <c r="A553" s="17">
        <f>IF(B553="户主",COUNTIF($B$5:B553,$B$5),"")</f>
      </c>
      <c r="B553" s="17" t="s">
        <v>22</v>
      </c>
      <c r="C553" s="17" t="s">
        <v>647</v>
      </c>
      <c r="D553" s="24">
        <v>20</v>
      </c>
      <c r="E553" s="19" t="s">
        <v>19</v>
      </c>
      <c r="F553" s="17" t="s">
        <v>40</v>
      </c>
      <c r="G553" s="17"/>
      <c r="H553" s="17" t="s">
        <v>639</v>
      </c>
      <c r="I553" s="17" t="s">
        <v>29</v>
      </c>
      <c r="J553" s="17"/>
      <c r="K553" s="17"/>
      <c r="L553" s="17"/>
      <c r="M553" s="17"/>
      <c r="N553" s="17"/>
      <c r="O553" s="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</row>
    <row r="554" spans="1:244" ht="12" customHeight="1">
      <c r="A554" s="17">
        <f>IF(B554="户主",COUNTIF($B$5:B554,$B$5),"")</f>
        <v>198</v>
      </c>
      <c r="B554" s="17" t="s">
        <v>17</v>
      </c>
      <c r="C554" s="17" t="s">
        <v>648</v>
      </c>
      <c r="D554" s="24">
        <v>50</v>
      </c>
      <c r="E554" s="19" t="s">
        <v>28</v>
      </c>
      <c r="F554" s="17" t="s">
        <v>17</v>
      </c>
      <c r="G554" s="17">
        <v>1</v>
      </c>
      <c r="H554" s="17" t="s">
        <v>639</v>
      </c>
      <c r="I554" s="17" t="s">
        <v>29</v>
      </c>
      <c r="J554" s="17">
        <f t="shared" si="8"/>
        <v>289</v>
      </c>
      <c r="K554" s="17"/>
      <c r="L554" s="17"/>
      <c r="M554" s="17">
        <f>J554+L554</f>
        <v>289</v>
      </c>
      <c r="N554" s="17">
        <f>1*15</f>
        <v>15</v>
      </c>
      <c r="O554" s="17">
        <f>M554*3+N554</f>
        <v>882</v>
      </c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</row>
    <row r="555" spans="1:244" ht="12" customHeight="1">
      <c r="A555" s="17">
        <f>IF(B555="户主",COUNTIF($B$5:B555,$B$5),"")</f>
        <v>199</v>
      </c>
      <c r="B555" s="17" t="s">
        <v>17</v>
      </c>
      <c r="C555" s="17" t="s">
        <v>649</v>
      </c>
      <c r="D555" s="24">
        <v>44</v>
      </c>
      <c r="E555" s="19" t="s">
        <v>28</v>
      </c>
      <c r="F555" s="17" t="s">
        <v>17</v>
      </c>
      <c r="G555" s="17">
        <v>3</v>
      </c>
      <c r="H555" s="17" t="s">
        <v>639</v>
      </c>
      <c r="I555" s="17" t="s">
        <v>29</v>
      </c>
      <c r="J555" s="17">
        <f t="shared" si="8"/>
        <v>867</v>
      </c>
      <c r="K555" s="17"/>
      <c r="L555" s="17"/>
      <c r="M555" s="17">
        <f>J555+L555+L556+L557</f>
        <v>1012</v>
      </c>
      <c r="N555" s="17">
        <f>1*15</f>
        <v>15</v>
      </c>
      <c r="O555" s="17">
        <f>M555*3+N555</f>
        <v>3051</v>
      </c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</row>
    <row r="556" spans="1:244" ht="12" customHeight="1">
      <c r="A556" s="17">
        <f>IF(B556="户主",COUNTIF($B$5:B556,$B$5),"")</f>
      </c>
      <c r="B556" s="17" t="s">
        <v>22</v>
      </c>
      <c r="C556" s="17" t="s">
        <v>650</v>
      </c>
      <c r="D556" s="24">
        <v>40</v>
      </c>
      <c r="E556" s="19" t="s">
        <v>19</v>
      </c>
      <c r="F556" s="17" t="s">
        <v>66</v>
      </c>
      <c r="G556" s="17"/>
      <c r="H556" s="17" t="s">
        <v>639</v>
      </c>
      <c r="I556" s="17" t="s">
        <v>29</v>
      </c>
      <c r="J556" s="17"/>
      <c r="K556" s="17"/>
      <c r="L556" s="17"/>
      <c r="M556" s="17"/>
      <c r="N556" s="17"/>
      <c r="O556" s="17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</row>
    <row r="557" spans="1:244" ht="12" customHeight="1">
      <c r="A557" s="17">
        <f>IF(B557="户主",COUNTIF($B$5:B557,$B$5),"")</f>
      </c>
      <c r="B557" s="17" t="s">
        <v>22</v>
      </c>
      <c r="C557" s="25" t="s">
        <v>651</v>
      </c>
      <c r="D557" s="24">
        <v>7</v>
      </c>
      <c r="E557" s="19" t="s">
        <v>28</v>
      </c>
      <c r="F557" s="17" t="s">
        <v>34</v>
      </c>
      <c r="G557" s="17"/>
      <c r="H557" s="17" t="s">
        <v>639</v>
      </c>
      <c r="I557" s="17" t="s">
        <v>29</v>
      </c>
      <c r="J557" s="17"/>
      <c r="K557" s="17">
        <v>4</v>
      </c>
      <c r="L557" s="17">
        <v>145</v>
      </c>
      <c r="M557" s="17"/>
      <c r="N557" s="17"/>
      <c r="O557" s="17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</row>
    <row r="558" spans="1:244" ht="12" customHeight="1">
      <c r="A558" s="17">
        <f>IF(B558="户主",COUNTIF($B$5:B558,$B$5),"")</f>
        <v>200</v>
      </c>
      <c r="B558" s="17" t="s">
        <v>17</v>
      </c>
      <c r="C558" s="17" t="s">
        <v>633</v>
      </c>
      <c r="D558" s="24">
        <v>79</v>
      </c>
      <c r="E558" s="19" t="s">
        <v>28</v>
      </c>
      <c r="F558" s="17" t="s">
        <v>17</v>
      </c>
      <c r="G558" s="17">
        <v>2</v>
      </c>
      <c r="H558" s="17" t="s">
        <v>639</v>
      </c>
      <c r="I558" s="17" t="s">
        <v>29</v>
      </c>
      <c r="J558" s="17">
        <f t="shared" si="8"/>
        <v>578</v>
      </c>
      <c r="K558" s="17">
        <v>2</v>
      </c>
      <c r="L558" s="17">
        <v>58</v>
      </c>
      <c r="M558" s="17">
        <f>J558+L558+L559</f>
        <v>694</v>
      </c>
      <c r="N558" s="17">
        <f>1*15</f>
        <v>15</v>
      </c>
      <c r="O558" s="17">
        <f>M558*3+N558</f>
        <v>2097</v>
      </c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</row>
    <row r="559" spans="1:244" ht="12" customHeight="1">
      <c r="A559" s="17">
        <f>IF(B559="户主",COUNTIF($B$5:B559,$B$5),"")</f>
      </c>
      <c r="B559" s="17" t="s">
        <v>22</v>
      </c>
      <c r="C559" s="17" t="s">
        <v>652</v>
      </c>
      <c r="D559" s="24">
        <v>81</v>
      </c>
      <c r="E559" s="19" t="s">
        <v>19</v>
      </c>
      <c r="F559" s="17" t="s">
        <v>66</v>
      </c>
      <c r="G559" s="17"/>
      <c r="H559" s="17" t="s">
        <v>639</v>
      </c>
      <c r="I559" s="17" t="s">
        <v>29</v>
      </c>
      <c r="J559" s="17"/>
      <c r="K559" s="17">
        <v>2</v>
      </c>
      <c r="L559" s="17">
        <v>58</v>
      </c>
      <c r="M559" s="17"/>
      <c r="N559" s="17"/>
      <c r="O559" s="17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</row>
    <row r="560" spans="1:244" ht="12" customHeight="1">
      <c r="A560" s="17">
        <f>IF(B560="户主",COUNTIF($B$5:B560,$B$5),"")</f>
        <v>201</v>
      </c>
      <c r="B560" s="17" t="s">
        <v>17</v>
      </c>
      <c r="C560" s="17" t="s">
        <v>653</v>
      </c>
      <c r="D560" s="24">
        <v>64</v>
      </c>
      <c r="E560" s="19" t="s">
        <v>19</v>
      </c>
      <c r="F560" s="17" t="s">
        <v>17</v>
      </c>
      <c r="G560" s="17">
        <v>2</v>
      </c>
      <c r="H560" s="17" t="s">
        <v>654</v>
      </c>
      <c r="I560" s="17" t="s">
        <v>29</v>
      </c>
      <c r="J560" s="17">
        <f t="shared" si="8"/>
        <v>578</v>
      </c>
      <c r="K560" s="17"/>
      <c r="L560" s="17"/>
      <c r="M560" s="17">
        <f>J560+L560+L561</f>
        <v>578</v>
      </c>
      <c r="N560" s="17">
        <f>1*15</f>
        <v>15</v>
      </c>
      <c r="O560" s="17">
        <f>M560*3+N560</f>
        <v>1749</v>
      </c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</row>
    <row r="561" spans="1:244" ht="12" customHeight="1">
      <c r="A561" s="17">
        <f>IF(B561="户主",COUNTIF($B$5:B561,$B$5),"")</f>
      </c>
      <c r="B561" s="17" t="s">
        <v>22</v>
      </c>
      <c r="C561" s="17" t="s">
        <v>655</v>
      </c>
      <c r="D561" s="24">
        <v>33</v>
      </c>
      <c r="E561" s="19" t="s">
        <v>28</v>
      </c>
      <c r="F561" s="17" t="s">
        <v>34</v>
      </c>
      <c r="G561" s="17"/>
      <c r="H561" s="17" t="s">
        <v>654</v>
      </c>
      <c r="I561" s="17" t="s">
        <v>29</v>
      </c>
      <c r="J561" s="17"/>
      <c r="K561" s="17"/>
      <c r="L561" s="17"/>
      <c r="M561" s="17"/>
      <c r="N561" s="17"/>
      <c r="O561" s="17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</row>
    <row r="562" spans="1:244" ht="12" customHeight="1">
      <c r="A562" s="17">
        <f>IF(B562="户主",COUNTIF($B$5:B562,$B$5),"")</f>
        <v>202</v>
      </c>
      <c r="B562" s="17" t="s">
        <v>17</v>
      </c>
      <c r="C562" s="17" t="s">
        <v>656</v>
      </c>
      <c r="D562" s="24">
        <v>78</v>
      </c>
      <c r="E562" s="19" t="s">
        <v>28</v>
      </c>
      <c r="F562" s="17" t="s">
        <v>17</v>
      </c>
      <c r="G562" s="17">
        <v>5</v>
      </c>
      <c r="H562" s="17" t="s">
        <v>654</v>
      </c>
      <c r="I562" s="17" t="s">
        <v>21</v>
      </c>
      <c r="J562" s="17">
        <f>G562*245</f>
        <v>1225</v>
      </c>
      <c r="K562" s="17">
        <v>2</v>
      </c>
      <c r="L562" s="17">
        <v>58</v>
      </c>
      <c r="M562" s="17">
        <f>J562+L562+L563+L564+L565+L566</f>
        <v>1457</v>
      </c>
      <c r="N562" s="17">
        <f>1*15</f>
        <v>15</v>
      </c>
      <c r="O562" s="17">
        <f>M562*3+N562</f>
        <v>4386</v>
      </c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</row>
    <row r="563" spans="1:244" ht="12" customHeight="1">
      <c r="A563" s="17">
        <f>IF(B563="户主",COUNTIF($B$5:B563,$B$5),"")</f>
      </c>
      <c r="B563" s="17" t="s">
        <v>22</v>
      </c>
      <c r="C563" s="17" t="s">
        <v>657</v>
      </c>
      <c r="D563" s="24">
        <v>50</v>
      </c>
      <c r="E563" s="19" t="s">
        <v>28</v>
      </c>
      <c r="F563" s="17" t="s">
        <v>34</v>
      </c>
      <c r="G563" s="17"/>
      <c r="H563" s="17" t="s">
        <v>654</v>
      </c>
      <c r="I563" s="17" t="s">
        <v>21</v>
      </c>
      <c r="J563" s="17"/>
      <c r="K563" s="17"/>
      <c r="L563" s="17"/>
      <c r="M563" s="17"/>
      <c r="N563" s="17"/>
      <c r="O563" s="1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</row>
    <row r="564" spans="1:244" ht="12" customHeight="1">
      <c r="A564" s="17">
        <f>IF(B564="户主",COUNTIF($B$5:B564,$B$5),"")</f>
      </c>
      <c r="B564" s="17" t="s">
        <v>22</v>
      </c>
      <c r="C564" s="17" t="s">
        <v>658</v>
      </c>
      <c r="D564" s="24">
        <v>31</v>
      </c>
      <c r="E564" s="19" t="s">
        <v>19</v>
      </c>
      <c r="F564" s="17" t="s">
        <v>53</v>
      </c>
      <c r="G564" s="17"/>
      <c r="H564" s="17" t="s">
        <v>654</v>
      </c>
      <c r="I564" s="17" t="s">
        <v>21</v>
      </c>
      <c r="J564" s="17"/>
      <c r="K564" s="17"/>
      <c r="L564" s="17"/>
      <c r="M564" s="17"/>
      <c r="N564" s="17"/>
      <c r="O564" s="17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</row>
    <row r="565" spans="1:244" ht="12" customHeight="1">
      <c r="A565" s="17">
        <f>IF(B565="户主",COUNTIF($B$5:B565,$B$5),"")</f>
      </c>
      <c r="B565" s="17" t="s">
        <v>22</v>
      </c>
      <c r="C565" s="17" t="s">
        <v>659</v>
      </c>
      <c r="D565" s="24">
        <v>8</v>
      </c>
      <c r="E565" s="19" t="s">
        <v>28</v>
      </c>
      <c r="F565" s="17" t="s">
        <v>164</v>
      </c>
      <c r="G565" s="17"/>
      <c r="H565" s="17" t="s">
        <v>654</v>
      </c>
      <c r="I565" s="17" t="s">
        <v>21</v>
      </c>
      <c r="J565" s="17"/>
      <c r="K565" s="17">
        <v>3</v>
      </c>
      <c r="L565" s="17">
        <v>87</v>
      </c>
      <c r="M565" s="17"/>
      <c r="N565" s="17"/>
      <c r="O565" s="1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</row>
    <row r="566" spans="1:244" ht="12" customHeight="1">
      <c r="A566" s="17">
        <f>IF(B566="户主",COUNTIF($B$5:B566,$B$5),"")</f>
      </c>
      <c r="B566" s="17" t="s">
        <v>22</v>
      </c>
      <c r="C566" s="17" t="s">
        <v>660</v>
      </c>
      <c r="D566" s="24">
        <v>11</v>
      </c>
      <c r="E566" s="19" t="s">
        <v>28</v>
      </c>
      <c r="F566" s="17" t="s">
        <v>164</v>
      </c>
      <c r="G566" s="17"/>
      <c r="H566" s="17" t="s">
        <v>654</v>
      </c>
      <c r="I566" s="17" t="s">
        <v>21</v>
      </c>
      <c r="J566" s="17"/>
      <c r="K566" s="17">
        <v>3</v>
      </c>
      <c r="L566" s="17">
        <v>87</v>
      </c>
      <c r="M566" s="17"/>
      <c r="N566" s="17"/>
      <c r="O566" s="17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</row>
    <row r="567" spans="1:244" ht="12" customHeight="1">
      <c r="A567" s="17">
        <f>IF(B567="户主",COUNTIF($B$5:B567,$B$5),"")</f>
        <v>203</v>
      </c>
      <c r="B567" s="17" t="s">
        <v>17</v>
      </c>
      <c r="C567" s="17" t="s">
        <v>661</v>
      </c>
      <c r="D567" s="24">
        <v>58</v>
      </c>
      <c r="E567" s="19" t="s">
        <v>19</v>
      </c>
      <c r="F567" s="17" t="s">
        <v>17</v>
      </c>
      <c r="G567" s="17">
        <v>3</v>
      </c>
      <c r="H567" s="17" t="s">
        <v>662</v>
      </c>
      <c r="I567" s="17" t="s">
        <v>29</v>
      </c>
      <c r="J567" s="17">
        <f>G567*289</f>
        <v>867</v>
      </c>
      <c r="K567" s="17"/>
      <c r="L567" s="17"/>
      <c r="M567" s="17">
        <f>J567+L567+L568+L569</f>
        <v>1040</v>
      </c>
      <c r="N567" s="17">
        <f>1*15</f>
        <v>15</v>
      </c>
      <c r="O567" s="17">
        <f>M567*3+N567</f>
        <v>3135</v>
      </c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</row>
    <row r="568" spans="1:244" ht="12" customHeight="1">
      <c r="A568" s="17">
        <f>IF(B568="户主",COUNTIF($B$5:B568,$B$5),"")</f>
      </c>
      <c r="B568" s="17" t="s">
        <v>22</v>
      </c>
      <c r="C568" s="17" t="s">
        <v>663</v>
      </c>
      <c r="D568" s="24">
        <v>38</v>
      </c>
      <c r="E568" s="19" t="s">
        <v>28</v>
      </c>
      <c r="F568" s="17" t="s">
        <v>34</v>
      </c>
      <c r="G568" s="17"/>
      <c r="H568" s="17" t="s">
        <v>662</v>
      </c>
      <c r="I568" s="17" t="s">
        <v>29</v>
      </c>
      <c r="J568" s="17"/>
      <c r="K568" s="17"/>
      <c r="L568" s="17"/>
      <c r="M568" s="17"/>
      <c r="N568" s="17"/>
      <c r="O568" s="17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</row>
    <row r="569" spans="1:244" ht="12" customHeight="1">
      <c r="A569" s="17">
        <f>IF(B569="户主",COUNTIF($B$5:B569,$B$5),"")</f>
      </c>
      <c r="B569" s="17" t="s">
        <v>22</v>
      </c>
      <c r="C569" s="17" t="s">
        <v>664</v>
      </c>
      <c r="D569" s="24">
        <v>7</v>
      </c>
      <c r="E569" s="19" t="s">
        <v>28</v>
      </c>
      <c r="F569" s="17" t="s">
        <v>164</v>
      </c>
      <c r="G569" s="17"/>
      <c r="H569" s="17" t="s">
        <v>662</v>
      </c>
      <c r="I569" s="17" t="s">
        <v>29</v>
      </c>
      <c r="J569" s="17"/>
      <c r="K569" s="17">
        <v>10</v>
      </c>
      <c r="L569" s="17">
        <v>173</v>
      </c>
      <c r="M569" s="17"/>
      <c r="N569" s="17"/>
      <c r="O569" s="1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</row>
    <row r="570" spans="1:244" ht="12" customHeight="1">
      <c r="A570" s="17">
        <f>IF(B570="户主",COUNTIF($B$5:B570,$B$5),"")</f>
        <v>204</v>
      </c>
      <c r="B570" s="17" t="s">
        <v>17</v>
      </c>
      <c r="C570" s="17" t="s">
        <v>665</v>
      </c>
      <c r="D570" s="24">
        <v>46</v>
      </c>
      <c r="E570" s="19" t="s">
        <v>28</v>
      </c>
      <c r="F570" s="17" t="s">
        <v>17</v>
      </c>
      <c r="G570" s="17">
        <v>1</v>
      </c>
      <c r="H570" s="17" t="s">
        <v>662</v>
      </c>
      <c r="I570" s="17" t="s">
        <v>29</v>
      </c>
      <c r="J570" s="17">
        <f>G570*289</f>
        <v>289</v>
      </c>
      <c r="K570" s="17"/>
      <c r="L570" s="17"/>
      <c r="M570" s="17">
        <f>J570+L570</f>
        <v>289</v>
      </c>
      <c r="N570" s="17">
        <f>1*15</f>
        <v>15</v>
      </c>
      <c r="O570" s="17">
        <f>M570*3+N570</f>
        <v>882</v>
      </c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</row>
    <row r="571" spans="1:244" ht="12" customHeight="1">
      <c r="A571" s="17">
        <f>IF(B571="户主",COUNTIF($B$5:B571,$B$5),"")</f>
        <v>205</v>
      </c>
      <c r="B571" s="17" t="s">
        <v>17</v>
      </c>
      <c r="C571" s="17" t="s">
        <v>666</v>
      </c>
      <c r="D571" s="24">
        <v>57</v>
      </c>
      <c r="E571" s="19" t="s">
        <v>28</v>
      </c>
      <c r="F571" s="17" t="s">
        <v>17</v>
      </c>
      <c r="G571" s="17">
        <v>4</v>
      </c>
      <c r="H571" s="17" t="s">
        <v>662</v>
      </c>
      <c r="I571" s="17" t="s">
        <v>32</v>
      </c>
      <c r="J571" s="17">
        <f>G571*130</f>
        <v>520</v>
      </c>
      <c r="K571" s="17"/>
      <c r="L571" s="17"/>
      <c r="M571" s="17">
        <f>J571+L571+L572+L573+L574</f>
        <v>607</v>
      </c>
      <c r="N571" s="17">
        <f>1*15</f>
        <v>15</v>
      </c>
      <c r="O571" s="17">
        <f>M571*3+N571</f>
        <v>1836</v>
      </c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</row>
    <row r="572" spans="1:244" ht="12" customHeight="1">
      <c r="A572" s="17">
        <f>IF(B572="户主",COUNTIF($B$5:B572,$B$5),"")</f>
      </c>
      <c r="B572" s="17" t="s">
        <v>22</v>
      </c>
      <c r="C572" s="17" t="s">
        <v>667</v>
      </c>
      <c r="D572" s="24">
        <v>52</v>
      </c>
      <c r="E572" s="19" t="s">
        <v>19</v>
      </c>
      <c r="F572" s="17" t="s">
        <v>66</v>
      </c>
      <c r="G572" s="17"/>
      <c r="H572" s="17" t="s">
        <v>662</v>
      </c>
      <c r="I572" s="17" t="s">
        <v>32</v>
      </c>
      <c r="J572" s="17"/>
      <c r="K572" s="17"/>
      <c r="L572" s="17"/>
      <c r="M572" s="17"/>
      <c r="N572" s="17"/>
      <c r="O572" s="1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</row>
    <row r="573" spans="1:244" ht="12" customHeight="1">
      <c r="A573" s="17">
        <f>IF(B573="户主",COUNTIF($B$5:B573,$B$5),"")</f>
      </c>
      <c r="B573" s="17" t="s">
        <v>22</v>
      </c>
      <c r="C573" s="17" t="s">
        <v>668</v>
      </c>
      <c r="D573" s="24">
        <v>33</v>
      </c>
      <c r="E573" s="19" t="s">
        <v>28</v>
      </c>
      <c r="F573" s="17" t="s">
        <v>34</v>
      </c>
      <c r="G573" s="17"/>
      <c r="H573" s="17" t="s">
        <v>662</v>
      </c>
      <c r="I573" s="17" t="s">
        <v>32</v>
      </c>
      <c r="J573" s="17"/>
      <c r="K573" s="17">
        <v>5</v>
      </c>
      <c r="L573" s="17">
        <v>87</v>
      </c>
      <c r="M573" s="17"/>
      <c r="N573" s="17"/>
      <c r="O573" s="1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</row>
    <row r="574" spans="1:244" ht="12" customHeight="1">
      <c r="A574" s="17">
        <f>IF(B574="户主",COUNTIF($B$5:B574,$B$5),"")</f>
      </c>
      <c r="B574" s="17" t="s">
        <v>22</v>
      </c>
      <c r="C574" s="17" t="s">
        <v>669</v>
      </c>
      <c r="D574" s="24">
        <v>29</v>
      </c>
      <c r="E574" s="19" t="s">
        <v>28</v>
      </c>
      <c r="F574" s="17" t="s">
        <v>34</v>
      </c>
      <c r="G574" s="17"/>
      <c r="H574" s="17" t="s">
        <v>662</v>
      </c>
      <c r="I574" s="17" t="s">
        <v>32</v>
      </c>
      <c r="J574" s="17"/>
      <c r="K574" s="17"/>
      <c r="L574" s="17"/>
      <c r="M574" s="17"/>
      <c r="N574" s="17"/>
      <c r="O574" s="1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</row>
    <row r="575" spans="1:244" ht="12" customHeight="1">
      <c r="A575" s="17">
        <f>IF(B575="户主",COUNTIF($B$5:B575,$B$5),"")</f>
        <v>206</v>
      </c>
      <c r="B575" s="17" t="s">
        <v>17</v>
      </c>
      <c r="C575" s="17" t="s">
        <v>670</v>
      </c>
      <c r="D575" s="24">
        <v>53</v>
      </c>
      <c r="E575" s="19" t="s">
        <v>28</v>
      </c>
      <c r="F575" s="17" t="s">
        <v>17</v>
      </c>
      <c r="G575" s="17">
        <v>1</v>
      </c>
      <c r="H575" s="17" t="s">
        <v>662</v>
      </c>
      <c r="I575" s="17" t="s">
        <v>29</v>
      </c>
      <c r="J575" s="17">
        <f>G575*289</f>
        <v>289</v>
      </c>
      <c r="K575" s="17"/>
      <c r="L575" s="17"/>
      <c r="M575" s="17">
        <f>J575+L575</f>
        <v>289</v>
      </c>
      <c r="N575" s="17">
        <f>1*15</f>
        <v>15</v>
      </c>
      <c r="O575" s="17">
        <f>M575*3+N575</f>
        <v>882</v>
      </c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</row>
    <row r="576" spans="1:244" ht="12" customHeight="1">
      <c r="A576" s="17">
        <f>IF(B576="户主",COUNTIF($B$5:B576,$B$5),"")</f>
        <v>207</v>
      </c>
      <c r="B576" s="17" t="s">
        <v>17</v>
      </c>
      <c r="C576" s="17" t="s">
        <v>671</v>
      </c>
      <c r="D576" s="24">
        <v>66</v>
      </c>
      <c r="E576" s="19" t="s">
        <v>19</v>
      </c>
      <c r="F576" s="17" t="s">
        <v>17</v>
      </c>
      <c r="G576" s="17">
        <v>2</v>
      </c>
      <c r="H576" s="17" t="s">
        <v>662</v>
      </c>
      <c r="I576" s="17" t="s">
        <v>29</v>
      </c>
      <c r="J576" s="17">
        <f>G576*289</f>
        <v>578</v>
      </c>
      <c r="K576" s="17"/>
      <c r="L576" s="17"/>
      <c r="M576" s="17">
        <f>J576+L576+L577</f>
        <v>636</v>
      </c>
      <c r="N576" s="17">
        <f>1*15</f>
        <v>15</v>
      </c>
      <c r="O576" s="17">
        <f>M576*3+N576</f>
        <v>1923</v>
      </c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</row>
    <row r="577" spans="1:244" ht="12" customHeight="1">
      <c r="A577" s="17">
        <f>IF(B577="户主",COUNTIF($B$5:B577,$B$5),"")</f>
      </c>
      <c r="B577" s="17" t="s">
        <v>22</v>
      </c>
      <c r="C577" s="17" t="s">
        <v>672</v>
      </c>
      <c r="D577" s="24">
        <v>88</v>
      </c>
      <c r="E577" s="19" t="s">
        <v>19</v>
      </c>
      <c r="F577" s="17" t="s">
        <v>47</v>
      </c>
      <c r="G577" s="25"/>
      <c r="H577" s="17" t="s">
        <v>662</v>
      </c>
      <c r="I577" s="17" t="s">
        <v>29</v>
      </c>
      <c r="J577" s="17"/>
      <c r="K577" s="17">
        <v>2</v>
      </c>
      <c r="L577" s="17">
        <v>58</v>
      </c>
      <c r="M577" s="17"/>
      <c r="N577" s="17"/>
      <c r="O577" s="17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</row>
    <row r="578" spans="1:244" ht="12" customHeight="1">
      <c r="A578" s="17">
        <f>IF(B578="户主",COUNTIF($B$5:B578,$B$5),"")</f>
        <v>208</v>
      </c>
      <c r="B578" s="17" t="s">
        <v>17</v>
      </c>
      <c r="C578" s="17" t="s">
        <v>673</v>
      </c>
      <c r="D578" s="24">
        <v>36</v>
      </c>
      <c r="E578" s="19" t="s">
        <v>28</v>
      </c>
      <c r="F578" s="17" t="s">
        <v>17</v>
      </c>
      <c r="G578" s="17">
        <v>2</v>
      </c>
      <c r="H578" s="17" t="s">
        <v>662</v>
      </c>
      <c r="I578" s="17" t="s">
        <v>29</v>
      </c>
      <c r="J578" s="17">
        <f>G578*289</f>
        <v>578</v>
      </c>
      <c r="K578" s="17">
        <v>5</v>
      </c>
      <c r="L578" s="17">
        <v>87</v>
      </c>
      <c r="M578" s="17">
        <f>J578+L578+L579</f>
        <v>752</v>
      </c>
      <c r="N578" s="17">
        <f>1*15</f>
        <v>15</v>
      </c>
      <c r="O578" s="17">
        <f>M578*3+N578</f>
        <v>2271</v>
      </c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</row>
    <row r="579" spans="1:244" ht="12" customHeight="1">
      <c r="A579" s="17">
        <f>IF(B579="户主",COUNTIF($B$5:B579,$B$5),"")</f>
      </c>
      <c r="B579" s="17" t="s">
        <v>22</v>
      </c>
      <c r="C579" s="17" t="s">
        <v>674</v>
      </c>
      <c r="D579" s="24">
        <v>59</v>
      </c>
      <c r="E579" s="19" t="s">
        <v>19</v>
      </c>
      <c r="F579" s="17" t="s">
        <v>47</v>
      </c>
      <c r="G579" s="17"/>
      <c r="H579" s="17" t="s">
        <v>662</v>
      </c>
      <c r="I579" s="17" t="s">
        <v>29</v>
      </c>
      <c r="J579" s="17"/>
      <c r="K579" s="17">
        <v>5</v>
      </c>
      <c r="L579" s="17">
        <v>87</v>
      </c>
      <c r="M579" s="17"/>
      <c r="N579" s="17"/>
      <c r="O579" s="17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</row>
    <row r="580" spans="1:244" ht="12" customHeight="1">
      <c r="A580" s="17">
        <f>IF(B580="户主",COUNTIF($B$5:B580,$B$5),"")</f>
        <v>209</v>
      </c>
      <c r="B580" s="17" t="s">
        <v>17</v>
      </c>
      <c r="C580" s="17" t="s">
        <v>675</v>
      </c>
      <c r="D580" s="55">
        <v>-3615</v>
      </c>
      <c r="E580" s="19" t="s">
        <v>28</v>
      </c>
      <c r="F580" s="17" t="s">
        <v>17</v>
      </c>
      <c r="G580" s="17">
        <v>4</v>
      </c>
      <c r="H580" s="17" t="s">
        <v>662</v>
      </c>
      <c r="I580" s="17" t="s">
        <v>29</v>
      </c>
      <c r="J580" s="17">
        <f>G580*289</f>
        <v>1156</v>
      </c>
      <c r="K580" s="17"/>
      <c r="L580" s="17"/>
      <c r="M580" s="17">
        <f>J580+L581+L582+L583</f>
        <v>1388</v>
      </c>
      <c r="N580" s="17">
        <f>1*15</f>
        <v>15</v>
      </c>
      <c r="O580" s="17">
        <f>M580*3+N580</f>
        <v>4179</v>
      </c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</row>
    <row r="581" spans="1:244" ht="12" customHeight="1">
      <c r="A581" s="17">
        <f>IF(B581="户主",COUNTIF($B$5:B581,$B$5),"")</f>
      </c>
      <c r="B581" s="17" t="s">
        <v>22</v>
      </c>
      <c r="C581" s="17" t="s">
        <v>676</v>
      </c>
      <c r="D581" s="24">
        <v>32</v>
      </c>
      <c r="E581" s="19" t="s">
        <v>19</v>
      </c>
      <c r="F581" s="17" t="s">
        <v>66</v>
      </c>
      <c r="G581" s="17"/>
      <c r="H581" s="17" t="s">
        <v>662</v>
      </c>
      <c r="I581" s="17" t="s">
        <v>29</v>
      </c>
      <c r="J581" s="17"/>
      <c r="K581" s="17">
        <v>5</v>
      </c>
      <c r="L581" s="17">
        <v>87</v>
      </c>
      <c r="M581" s="17"/>
      <c r="N581" s="17"/>
      <c r="O581" s="17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</row>
    <row r="582" spans="1:244" ht="12" customHeight="1">
      <c r="A582" s="17">
        <f>IF(B582="户主",COUNTIF($B$5:B582,$B$5),"")</f>
      </c>
      <c r="B582" s="17" t="s">
        <v>22</v>
      </c>
      <c r="C582" s="17" t="s">
        <v>677</v>
      </c>
      <c r="D582" s="24">
        <v>72</v>
      </c>
      <c r="E582" s="19" t="s">
        <v>28</v>
      </c>
      <c r="F582" s="17" t="s">
        <v>42</v>
      </c>
      <c r="G582" s="17"/>
      <c r="H582" s="17" t="s">
        <v>662</v>
      </c>
      <c r="I582" s="17" t="s">
        <v>29</v>
      </c>
      <c r="J582" s="17"/>
      <c r="K582" s="17">
        <v>2</v>
      </c>
      <c r="L582" s="17">
        <v>58</v>
      </c>
      <c r="M582" s="17"/>
      <c r="N582" s="17"/>
      <c r="O582" s="17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</row>
    <row r="583" spans="1:249" s="3" customFormat="1" ht="12" customHeight="1">
      <c r="A583" s="26">
        <f>IF(B583="户主",COUNTIF(B$5:$B583,$B$5),"")</f>
      </c>
      <c r="B583" s="27" t="s">
        <v>22</v>
      </c>
      <c r="C583" s="27" t="s">
        <v>678</v>
      </c>
      <c r="D583" s="24">
        <v>2</v>
      </c>
      <c r="E583" s="27" t="s">
        <v>28</v>
      </c>
      <c r="F583" s="27" t="s">
        <v>93</v>
      </c>
      <c r="G583" s="27"/>
      <c r="H583" s="27" t="s">
        <v>662</v>
      </c>
      <c r="I583" s="27" t="s">
        <v>29</v>
      </c>
      <c r="J583" s="24"/>
      <c r="K583" s="24">
        <v>3</v>
      </c>
      <c r="L583" s="24">
        <v>87</v>
      </c>
      <c r="M583" s="24"/>
      <c r="N583" s="17"/>
      <c r="O583" s="36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11"/>
      <c r="IL583" s="11"/>
      <c r="IM583" s="11"/>
      <c r="IN583" s="11"/>
      <c r="IO583" s="11"/>
    </row>
    <row r="584" spans="1:244" ht="12" customHeight="1">
      <c r="A584" s="17">
        <f>IF(B584="户主",COUNTIF($B$5:B584,$B$5),"")</f>
        <v>210</v>
      </c>
      <c r="B584" s="17" t="s">
        <v>17</v>
      </c>
      <c r="C584" s="17" t="s">
        <v>679</v>
      </c>
      <c r="D584" s="24">
        <v>67</v>
      </c>
      <c r="E584" s="19" t="s">
        <v>28</v>
      </c>
      <c r="F584" s="17" t="s">
        <v>17</v>
      </c>
      <c r="G584" s="17">
        <v>5</v>
      </c>
      <c r="H584" s="17" t="s">
        <v>662</v>
      </c>
      <c r="I584" s="17" t="s">
        <v>29</v>
      </c>
      <c r="J584" s="17">
        <f>G584*289</f>
        <v>1445</v>
      </c>
      <c r="K584" s="17"/>
      <c r="L584" s="17"/>
      <c r="M584" s="17">
        <f>J584+L584+L585+L586+L587+L588</f>
        <v>1764</v>
      </c>
      <c r="N584" s="17">
        <f>1*15</f>
        <v>15</v>
      </c>
      <c r="O584" s="17">
        <f>M584*3+N584</f>
        <v>5307</v>
      </c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</row>
    <row r="585" spans="1:244" ht="12" customHeight="1">
      <c r="A585" s="17">
        <f>IF(B585="户主",COUNTIF($B$5:B585,$B$5),"")</f>
      </c>
      <c r="B585" s="17" t="s">
        <v>22</v>
      </c>
      <c r="C585" s="17" t="s">
        <v>680</v>
      </c>
      <c r="D585" s="24">
        <v>39</v>
      </c>
      <c r="E585" s="19" t="s">
        <v>28</v>
      </c>
      <c r="F585" s="17" t="s">
        <v>34</v>
      </c>
      <c r="G585" s="17"/>
      <c r="H585" s="17" t="s">
        <v>662</v>
      </c>
      <c r="I585" s="17" t="s">
        <v>29</v>
      </c>
      <c r="J585" s="17"/>
      <c r="K585" s="17"/>
      <c r="L585" s="17"/>
      <c r="M585" s="17"/>
      <c r="N585" s="17"/>
      <c r="O585" s="17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</row>
    <row r="586" spans="1:249" s="3" customFormat="1" ht="12" customHeight="1">
      <c r="A586" s="26">
        <f>IF(B586="户主",COUNTIF(B$5:$B586,$B$5),"")</f>
      </c>
      <c r="B586" s="27" t="s">
        <v>22</v>
      </c>
      <c r="C586" s="27" t="s">
        <v>681</v>
      </c>
      <c r="D586" s="24">
        <v>24</v>
      </c>
      <c r="E586" s="27" t="s">
        <v>19</v>
      </c>
      <c r="F586" s="27" t="s">
        <v>91</v>
      </c>
      <c r="G586" s="27"/>
      <c r="H586" s="27" t="s">
        <v>662</v>
      </c>
      <c r="I586" s="27" t="s">
        <v>29</v>
      </c>
      <c r="J586" s="24"/>
      <c r="K586" s="24">
        <v>4</v>
      </c>
      <c r="L586" s="35">
        <v>145</v>
      </c>
      <c r="M586" s="24"/>
      <c r="N586" s="17"/>
      <c r="O586" s="36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11"/>
      <c r="IL586" s="11"/>
      <c r="IM586" s="11"/>
      <c r="IN586" s="11"/>
      <c r="IO586" s="11"/>
    </row>
    <row r="587" spans="1:249" s="3" customFormat="1" ht="12" customHeight="1">
      <c r="A587" s="26">
        <f>IF(B587="户主",COUNTIF(B$5:$B587,$B$5),"")</f>
      </c>
      <c r="B587" s="27" t="s">
        <v>22</v>
      </c>
      <c r="C587" s="27" t="s">
        <v>682</v>
      </c>
      <c r="D587" s="24">
        <v>5</v>
      </c>
      <c r="E587" s="27" t="s">
        <v>28</v>
      </c>
      <c r="F587" s="27" t="s">
        <v>93</v>
      </c>
      <c r="G587" s="28"/>
      <c r="H587" s="27" t="s">
        <v>662</v>
      </c>
      <c r="I587" s="27" t="s">
        <v>29</v>
      </c>
      <c r="J587" s="24"/>
      <c r="K587" s="24">
        <v>3</v>
      </c>
      <c r="L587" s="24">
        <v>87</v>
      </c>
      <c r="M587" s="24"/>
      <c r="N587" s="17"/>
      <c r="O587" s="36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11"/>
      <c r="IL587" s="11"/>
      <c r="IM587" s="11"/>
      <c r="IN587" s="11"/>
      <c r="IO587" s="11"/>
    </row>
    <row r="588" spans="1:249" s="3" customFormat="1" ht="12" customHeight="1">
      <c r="A588" s="26">
        <f>IF(B588="户主",COUNTIF(B$5:$B588,$B$5),"")</f>
      </c>
      <c r="B588" s="27" t="s">
        <v>22</v>
      </c>
      <c r="C588" s="27" t="s">
        <v>683</v>
      </c>
      <c r="D588" s="24">
        <v>1</v>
      </c>
      <c r="E588" s="27" t="s">
        <v>19</v>
      </c>
      <c r="F588" s="27" t="s">
        <v>95</v>
      </c>
      <c r="G588" s="27"/>
      <c r="H588" s="27" t="s">
        <v>662</v>
      </c>
      <c r="I588" s="27" t="s">
        <v>29</v>
      </c>
      <c r="J588" s="24"/>
      <c r="K588" s="24">
        <v>3</v>
      </c>
      <c r="L588" s="24">
        <v>87</v>
      </c>
      <c r="M588" s="24"/>
      <c r="N588" s="17"/>
      <c r="O588" s="36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11"/>
      <c r="IL588" s="11"/>
      <c r="IM588" s="11"/>
      <c r="IN588" s="11"/>
      <c r="IO588" s="11"/>
    </row>
    <row r="589" spans="1:244" ht="12" customHeight="1">
      <c r="A589" s="17">
        <f>IF(B589="户主",COUNTIF($B$5:B589,$B$5),"")</f>
        <v>211</v>
      </c>
      <c r="B589" s="17" t="s">
        <v>17</v>
      </c>
      <c r="C589" s="17" t="s">
        <v>684</v>
      </c>
      <c r="D589" s="24">
        <v>70</v>
      </c>
      <c r="E589" s="19" t="s">
        <v>19</v>
      </c>
      <c r="F589" s="17" t="s">
        <v>17</v>
      </c>
      <c r="G589" s="17">
        <v>1</v>
      </c>
      <c r="H589" s="17" t="s">
        <v>662</v>
      </c>
      <c r="I589" s="17" t="s">
        <v>29</v>
      </c>
      <c r="J589" s="17">
        <f>G589*289</f>
        <v>289</v>
      </c>
      <c r="K589" s="17">
        <v>2</v>
      </c>
      <c r="L589" s="17">
        <v>58</v>
      </c>
      <c r="M589" s="17">
        <f>J589+L589</f>
        <v>347</v>
      </c>
      <c r="N589" s="17">
        <f>1*15</f>
        <v>15</v>
      </c>
      <c r="O589" s="17">
        <f>M589*3+N589</f>
        <v>1056</v>
      </c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</row>
    <row r="590" spans="1:244" ht="12" customHeight="1">
      <c r="A590" s="17">
        <f>IF(B590="户主",COUNTIF($B$5:B590,$B$5),"")</f>
        <v>212</v>
      </c>
      <c r="B590" s="17" t="s">
        <v>17</v>
      </c>
      <c r="C590" s="17" t="s">
        <v>685</v>
      </c>
      <c r="D590" s="24">
        <v>49</v>
      </c>
      <c r="E590" s="19" t="s">
        <v>28</v>
      </c>
      <c r="F590" s="17" t="s">
        <v>17</v>
      </c>
      <c r="G590" s="17">
        <v>4</v>
      </c>
      <c r="H590" s="17" t="s">
        <v>686</v>
      </c>
      <c r="I590" s="17" t="s">
        <v>29</v>
      </c>
      <c r="J590" s="17">
        <f>G590*289</f>
        <v>1156</v>
      </c>
      <c r="K590" s="17"/>
      <c r="L590" s="17"/>
      <c r="M590" s="17">
        <f>J590+L590+L591+L592+L593</f>
        <v>1416</v>
      </c>
      <c r="N590" s="17">
        <f>1*15</f>
        <v>15</v>
      </c>
      <c r="O590" s="17">
        <f>M590*3+N590</f>
        <v>4263</v>
      </c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</row>
    <row r="591" spans="1:244" ht="12" customHeight="1">
      <c r="A591" s="17">
        <f>IF(B591="户主",COUNTIF($B$5:B591,$B$5),"")</f>
      </c>
      <c r="B591" s="17" t="s">
        <v>687</v>
      </c>
      <c r="C591" s="17" t="s">
        <v>688</v>
      </c>
      <c r="D591" s="24">
        <v>46</v>
      </c>
      <c r="E591" s="19" t="s">
        <v>19</v>
      </c>
      <c r="F591" s="17" t="s">
        <v>66</v>
      </c>
      <c r="G591" s="17"/>
      <c r="H591" s="17" t="s">
        <v>686</v>
      </c>
      <c r="I591" s="17" t="s">
        <v>29</v>
      </c>
      <c r="J591" s="17"/>
      <c r="K591" s="17">
        <v>5</v>
      </c>
      <c r="L591" s="17">
        <v>87</v>
      </c>
      <c r="M591" s="17"/>
      <c r="N591" s="17"/>
      <c r="O591" s="17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</row>
    <row r="592" spans="1:244" ht="12" customHeight="1">
      <c r="A592" s="17">
        <f>IF(B592="户主",COUNTIF($B$5:B592,$B$5),"")</f>
      </c>
      <c r="B592" s="17" t="s">
        <v>22</v>
      </c>
      <c r="C592" s="17" t="s">
        <v>689</v>
      </c>
      <c r="D592" s="24">
        <v>23</v>
      </c>
      <c r="E592" s="19" t="s">
        <v>28</v>
      </c>
      <c r="F592" s="17" t="s">
        <v>34</v>
      </c>
      <c r="G592" s="17"/>
      <c r="H592" s="17" t="s">
        <v>686</v>
      </c>
      <c r="I592" s="17" t="s">
        <v>29</v>
      </c>
      <c r="J592" s="17"/>
      <c r="K592" s="17">
        <v>10</v>
      </c>
      <c r="L592" s="17">
        <v>173</v>
      </c>
      <c r="M592" s="17"/>
      <c r="N592" s="17"/>
      <c r="O592" s="17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</row>
    <row r="593" spans="1:244" ht="12" customHeight="1">
      <c r="A593" s="17">
        <f>IF(B593="户主",COUNTIF($B$5:B593,$B$5),"")</f>
      </c>
      <c r="B593" s="17" t="s">
        <v>22</v>
      </c>
      <c r="C593" s="17" t="s">
        <v>690</v>
      </c>
      <c r="D593" s="24">
        <v>25</v>
      </c>
      <c r="E593" s="19" t="s">
        <v>19</v>
      </c>
      <c r="F593" s="17" t="s">
        <v>40</v>
      </c>
      <c r="G593" s="17"/>
      <c r="H593" s="17" t="s">
        <v>686</v>
      </c>
      <c r="I593" s="17" t="s">
        <v>29</v>
      </c>
      <c r="J593" s="17"/>
      <c r="K593" s="17"/>
      <c r="L593" s="17"/>
      <c r="M593" s="17"/>
      <c r="N593" s="17"/>
      <c r="O593" s="17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</row>
    <row r="594" spans="1:244" ht="12" customHeight="1">
      <c r="A594" s="17">
        <f>IF(B594="户主",COUNTIF($B$5:B594,$B$5),"")</f>
        <v>213</v>
      </c>
      <c r="B594" s="17" t="s">
        <v>17</v>
      </c>
      <c r="C594" s="25" t="s">
        <v>691</v>
      </c>
      <c r="D594" s="24">
        <v>56</v>
      </c>
      <c r="E594" s="19" t="s">
        <v>28</v>
      </c>
      <c r="F594" s="17" t="s">
        <v>17</v>
      </c>
      <c r="G594" s="17">
        <v>3</v>
      </c>
      <c r="H594" s="17" t="s">
        <v>686</v>
      </c>
      <c r="I594" s="17" t="s">
        <v>29</v>
      </c>
      <c r="J594" s="17">
        <f>G594*289</f>
        <v>867</v>
      </c>
      <c r="K594" s="17"/>
      <c r="L594" s="17"/>
      <c r="M594" s="17">
        <f>J594+L594+L595+L596</f>
        <v>867</v>
      </c>
      <c r="N594" s="17">
        <f>1*15</f>
        <v>15</v>
      </c>
      <c r="O594" s="17">
        <f>M594*3+N594</f>
        <v>2616</v>
      </c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</row>
    <row r="595" spans="1:244" ht="12" customHeight="1">
      <c r="A595" s="17">
        <f>IF(B595="户主",COUNTIF($B$5:B595,$B$5),"")</f>
      </c>
      <c r="B595" s="17" t="s">
        <v>22</v>
      </c>
      <c r="C595" s="17" t="s">
        <v>692</v>
      </c>
      <c r="D595" s="24">
        <v>47</v>
      </c>
      <c r="E595" s="19" t="s">
        <v>19</v>
      </c>
      <c r="F595" s="17" t="s">
        <v>208</v>
      </c>
      <c r="G595" s="17"/>
      <c r="H595" s="17" t="s">
        <v>686</v>
      </c>
      <c r="I595" s="17" t="s">
        <v>29</v>
      </c>
      <c r="J595" s="17"/>
      <c r="K595" s="17"/>
      <c r="L595" s="17"/>
      <c r="M595" s="17"/>
      <c r="N595" s="17"/>
      <c r="O595" s="17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</row>
    <row r="596" spans="1:244" ht="12" customHeight="1">
      <c r="A596" s="17">
        <f>IF(B596="户主",COUNTIF($B$5:B596,$B$5),"")</f>
      </c>
      <c r="B596" s="17" t="s">
        <v>22</v>
      </c>
      <c r="C596" s="17" t="s">
        <v>693</v>
      </c>
      <c r="D596" s="24">
        <v>25</v>
      </c>
      <c r="E596" s="19" t="s">
        <v>28</v>
      </c>
      <c r="F596" s="17" t="s">
        <v>34</v>
      </c>
      <c r="G596" s="17"/>
      <c r="H596" s="17" t="s">
        <v>686</v>
      </c>
      <c r="I596" s="17" t="s">
        <v>29</v>
      </c>
      <c r="J596" s="17"/>
      <c r="K596" s="17"/>
      <c r="L596" s="17"/>
      <c r="M596" s="17"/>
      <c r="N596" s="17"/>
      <c r="O596" s="1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</row>
    <row r="597" spans="1:244" ht="12" customHeight="1">
      <c r="A597" s="17">
        <f>IF(B597="户主",COUNTIF($B$5:B597,$B$5),"")</f>
        <v>214</v>
      </c>
      <c r="B597" s="17" t="s">
        <v>17</v>
      </c>
      <c r="C597" s="17" t="s">
        <v>694</v>
      </c>
      <c r="D597" s="24">
        <v>51</v>
      </c>
      <c r="E597" s="19" t="s">
        <v>28</v>
      </c>
      <c r="F597" s="17" t="s">
        <v>17</v>
      </c>
      <c r="G597" s="17">
        <v>6</v>
      </c>
      <c r="H597" s="17" t="s">
        <v>686</v>
      </c>
      <c r="I597" s="17" t="s">
        <v>21</v>
      </c>
      <c r="J597" s="17">
        <f>G597*245</f>
        <v>1470</v>
      </c>
      <c r="K597" s="17"/>
      <c r="L597" s="17"/>
      <c r="M597" s="17">
        <f>J597+L597+L598+L599+L600+L601+L602</f>
        <v>1701</v>
      </c>
      <c r="N597" s="17">
        <v>15</v>
      </c>
      <c r="O597" s="17">
        <f>M597*3+N597</f>
        <v>5118</v>
      </c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</row>
    <row r="598" spans="1:244" ht="12" customHeight="1">
      <c r="A598" s="17">
        <f>IF(B598="户主",COUNTIF($B$5:B598,$B$5),"")</f>
      </c>
      <c r="B598" s="17" t="s">
        <v>22</v>
      </c>
      <c r="C598" s="17" t="s">
        <v>695</v>
      </c>
      <c r="D598" s="24">
        <v>50</v>
      </c>
      <c r="E598" s="19" t="s">
        <v>19</v>
      </c>
      <c r="F598" s="17" t="s">
        <v>208</v>
      </c>
      <c r="G598" s="17"/>
      <c r="H598" s="17" t="s">
        <v>686</v>
      </c>
      <c r="I598" s="17" t="s">
        <v>21</v>
      </c>
      <c r="J598" s="17"/>
      <c r="K598" s="17"/>
      <c r="L598" s="17"/>
      <c r="M598" s="17"/>
      <c r="N598" s="17"/>
      <c r="O598" s="1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</row>
    <row r="599" spans="1:244" ht="12" customHeight="1">
      <c r="A599" s="17">
        <f>IF(B599="户主",COUNTIF($B$5:B599,$B$5),"")</f>
      </c>
      <c r="B599" s="17" t="s">
        <v>22</v>
      </c>
      <c r="C599" s="17" t="s">
        <v>696</v>
      </c>
      <c r="D599" s="24">
        <v>19</v>
      </c>
      <c r="E599" s="19" t="s">
        <v>28</v>
      </c>
      <c r="F599" s="17" t="s">
        <v>93</v>
      </c>
      <c r="G599" s="17"/>
      <c r="H599" s="17" t="s">
        <v>686</v>
      </c>
      <c r="I599" s="17" t="s">
        <v>21</v>
      </c>
      <c r="J599" s="17"/>
      <c r="K599" s="17">
        <v>10</v>
      </c>
      <c r="L599" s="17">
        <v>173</v>
      </c>
      <c r="M599" s="17"/>
      <c r="N599" s="17"/>
      <c r="O599" s="1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</row>
    <row r="600" spans="1:244" ht="12" customHeight="1">
      <c r="A600" s="17">
        <f>IF(B600="户主",COUNTIF($B$5:B600,$B$5),"")</f>
      </c>
      <c r="B600" s="17" t="s">
        <v>22</v>
      </c>
      <c r="C600" s="17" t="s">
        <v>697</v>
      </c>
      <c r="D600" s="24">
        <v>26</v>
      </c>
      <c r="E600" s="19" t="s">
        <v>19</v>
      </c>
      <c r="F600" s="17" t="s">
        <v>95</v>
      </c>
      <c r="G600" s="17"/>
      <c r="H600" s="17" t="s">
        <v>686</v>
      </c>
      <c r="I600" s="17" t="s">
        <v>21</v>
      </c>
      <c r="J600" s="17"/>
      <c r="K600" s="17"/>
      <c r="L600" s="17"/>
      <c r="M600" s="17"/>
      <c r="N600" s="17"/>
      <c r="O600" s="1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</row>
    <row r="601" spans="1:244" ht="12" customHeight="1">
      <c r="A601" s="17">
        <f>IF(B601="户主",COUNTIF($B$5:B601,$B$5),"")</f>
      </c>
      <c r="B601" s="17" t="s">
        <v>22</v>
      </c>
      <c r="C601" s="17" t="s">
        <v>698</v>
      </c>
      <c r="D601" s="24">
        <v>51</v>
      </c>
      <c r="E601" s="19" t="s">
        <v>28</v>
      </c>
      <c r="F601" s="17" t="s">
        <v>326</v>
      </c>
      <c r="G601" s="17"/>
      <c r="H601" s="17" t="s">
        <v>686</v>
      </c>
      <c r="I601" s="17" t="s">
        <v>21</v>
      </c>
      <c r="J601" s="17"/>
      <c r="K601" s="17"/>
      <c r="L601" s="17"/>
      <c r="M601" s="17"/>
      <c r="N601" s="17"/>
      <c r="O601" s="1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</row>
    <row r="602" spans="1:244" ht="12" customHeight="1">
      <c r="A602" s="17">
        <f>IF(B602="户主",COUNTIF($B$5:B602,$B$5),"")</f>
      </c>
      <c r="B602" s="17" t="s">
        <v>22</v>
      </c>
      <c r="C602" s="17" t="s">
        <v>699</v>
      </c>
      <c r="D602" s="24">
        <v>81</v>
      </c>
      <c r="E602" s="19" t="s">
        <v>19</v>
      </c>
      <c r="F602" s="17" t="s">
        <v>97</v>
      </c>
      <c r="G602" s="17"/>
      <c r="H602" s="17" t="s">
        <v>686</v>
      </c>
      <c r="I602" s="17" t="s">
        <v>21</v>
      </c>
      <c r="J602" s="17"/>
      <c r="K602" s="17">
        <v>2</v>
      </c>
      <c r="L602" s="17">
        <v>58</v>
      </c>
      <c r="M602" s="17"/>
      <c r="N602" s="17"/>
      <c r="O602" s="1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</row>
    <row r="603" spans="1:244" ht="12" customHeight="1">
      <c r="A603" s="17">
        <f>IF(B603="户主",COUNTIF($B$5:B603,$B$5),"")</f>
        <v>215</v>
      </c>
      <c r="B603" s="17" t="s">
        <v>17</v>
      </c>
      <c r="C603" s="17" t="s">
        <v>700</v>
      </c>
      <c r="D603" s="24">
        <v>56</v>
      </c>
      <c r="E603" s="19" t="s">
        <v>28</v>
      </c>
      <c r="F603" s="17" t="s">
        <v>17</v>
      </c>
      <c r="G603" s="17">
        <v>1</v>
      </c>
      <c r="H603" s="17" t="s">
        <v>686</v>
      </c>
      <c r="I603" s="17" t="s">
        <v>29</v>
      </c>
      <c r="J603" s="17">
        <f>G603*289</f>
        <v>289</v>
      </c>
      <c r="K603" s="17"/>
      <c r="L603" s="17"/>
      <c r="M603" s="17">
        <f>J603+L603</f>
        <v>289</v>
      </c>
      <c r="N603" s="17">
        <f>1*15</f>
        <v>15</v>
      </c>
      <c r="O603" s="17">
        <f>M603*3+N603</f>
        <v>882</v>
      </c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</row>
    <row r="604" spans="1:244" ht="12" customHeight="1">
      <c r="A604" s="17">
        <f>IF(B604="户主",COUNTIF($B$5:B604,$B$5),"")</f>
        <v>216</v>
      </c>
      <c r="B604" s="17" t="s">
        <v>17</v>
      </c>
      <c r="C604" s="25" t="s">
        <v>701</v>
      </c>
      <c r="D604" s="24">
        <v>43</v>
      </c>
      <c r="E604" s="19" t="s">
        <v>28</v>
      </c>
      <c r="F604" s="17" t="s">
        <v>17</v>
      </c>
      <c r="G604" s="17">
        <v>3</v>
      </c>
      <c r="H604" s="17" t="s">
        <v>686</v>
      </c>
      <c r="I604" s="17" t="s">
        <v>29</v>
      </c>
      <c r="J604" s="17">
        <f>G604*289</f>
        <v>867</v>
      </c>
      <c r="K604" s="17"/>
      <c r="L604" s="17"/>
      <c r="M604" s="17">
        <f>J604+L604+L605+L606</f>
        <v>1012</v>
      </c>
      <c r="N604" s="17">
        <f>1*15</f>
        <v>15</v>
      </c>
      <c r="O604" s="17">
        <f>M604*3+N604</f>
        <v>3051</v>
      </c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</row>
    <row r="605" spans="1:244" ht="12" customHeight="1">
      <c r="A605" s="17">
        <f>IF(B605="户主",COUNTIF($B$5:B605,$B$5),"")</f>
      </c>
      <c r="B605" s="17" t="s">
        <v>22</v>
      </c>
      <c r="C605" s="17" t="s">
        <v>702</v>
      </c>
      <c r="D605" s="24">
        <v>84</v>
      </c>
      <c r="E605" s="19" t="s">
        <v>19</v>
      </c>
      <c r="F605" s="17" t="s">
        <v>47</v>
      </c>
      <c r="G605" s="17"/>
      <c r="H605" s="17" t="s">
        <v>686</v>
      </c>
      <c r="I605" s="17" t="s">
        <v>29</v>
      </c>
      <c r="J605" s="17"/>
      <c r="K605" s="17">
        <v>2</v>
      </c>
      <c r="L605" s="17">
        <v>58</v>
      </c>
      <c r="M605" s="17"/>
      <c r="N605" s="17"/>
      <c r="O605" s="1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</row>
    <row r="606" spans="1:244" ht="12" customHeight="1">
      <c r="A606" s="17">
        <f>IF(B606="户主",COUNTIF($B$5:B606,$B$5),"")</f>
      </c>
      <c r="B606" s="17" t="s">
        <v>22</v>
      </c>
      <c r="C606" s="47" t="s">
        <v>703</v>
      </c>
      <c r="D606" s="51">
        <v>2</v>
      </c>
      <c r="E606" s="47" t="s">
        <v>19</v>
      </c>
      <c r="F606" s="47" t="s">
        <v>95</v>
      </c>
      <c r="G606" s="52"/>
      <c r="H606" s="47" t="s">
        <v>686</v>
      </c>
      <c r="I606" s="47" t="s">
        <v>29</v>
      </c>
      <c r="J606" s="17"/>
      <c r="K606" s="47">
        <v>3</v>
      </c>
      <c r="L606" s="47">
        <v>87</v>
      </c>
      <c r="M606" s="17"/>
      <c r="N606" s="17"/>
      <c r="O606" s="1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</row>
    <row r="607" spans="1:244" ht="12" customHeight="1">
      <c r="A607" s="17">
        <f>IF(B607="户主",COUNTIF($B$5:B607,$B$5),"")</f>
        <v>217</v>
      </c>
      <c r="B607" s="17" t="s">
        <v>17</v>
      </c>
      <c r="C607" s="17" t="s">
        <v>704</v>
      </c>
      <c r="D607" s="24">
        <v>53</v>
      </c>
      <c r="E607" s="19" t="s">
        <v>28</v>
      </c>
      <c r="F607" s="17" t="s">
        <v>17</v>
      </c>
      <c r="G607" s="17">
        <v>1</v>
      </c>
      <c r="H607" s="17" t="s">
        <v>686</v>
      </c>
      <c r="I607" s="17" t="s">
        <v>29</v>
      </c>
      <c r="J607" s="17">
        <f>G607*289</f>
        <v>289</v>
      </c>
      <c r="K607" s="17"/>
      <c r="L607" s="17"/>
      <c r="M607" s="17">
        <f>J607+L607</f>
        <v>289</v>
      </c>
      <c r="N607" s="17">
        <f>1*15</f>
        <v>15</v>
      </c>
      <c r="O607" s="17">
        <f>M607*3+N607</f>
        <v>882</v>
      </c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</row>
    <row r="608" spans="1:244" ht="12" customHeight="1">
      <c r="A608" s="17">
        <f>IF(B608="户主",COUNTIF($B$5:B608,$B$5),"")</f>
        <v>218</v>
      </c>
      <c r="B608" s="17" t="s">
        <v>17</v>
      </c>
      <c r="C608" s="17" t="s">
        <v>705</v>
      </c>
      <c r="D608" s="24">
        <v>56</v>
      </c>
      <c r="E608" s="19" t="s">
        <v>28</v>
      </c>
      <c r="F608" s="17" t="s">
        <v>17</v>
      </c>
      <c r="G608" s="17">
        <v>4</v>
      </c>
      <c r="H608" s="17" t="s">
        <v>686</v>
      </c>
      <c r="I608" s="17" t="s">
        <v>32</v>
      </c>
      <c r="J608" s="17">
        <f>G608*130</f>
        <v>520</v>
      </c>
      <c r="K608" s="17"/>
      <c r="L608" s="17"/>
      <c r="M608" s="17">
        <f>J608+L608+L609+L610+L611</f>
        <v>607</v>
      </c>
      <c r="N608" s="17">
        <f>1*15</f>
        <v>15</v>
      </c>
      <c r="O608" s="17">
        <f>M608*3+N608</f>
        <v>1836</v>
      </c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</row>
    <row r="609" spans="1:244" ht="12" customHeight="1">
      <c r="A609" s="17">
        <f>IF(B609="户主",COUNTIF($B$5:B609,$B$5),"")</f>
      </c>
      <c r="B609" s="17" t="s">
        <v>22</v>
      </c>
      <c r="C609" s="17" t="s">
        <v>706</v>
      </c>
      <c r="D609" s="24">
        <v>53</v>
      </c>
      <c r="E609" s="19" t="s">
        <v>19</v>
      </c>
      <c r="F609" s="17" t="s">
        <v>66</v>
      </c>
      <c r="G609" s="17"/>
      <c r="H609" s="17" t="s">
        <v>686</v>
      </c>
      <c r="I609" s="17" t="s">
        <v>32</v>
      </c>
      <c r="J609" s="17"/>
      <c r="K609" s="17"/>
      <c r="L609" s="17"/>
      <c r="M609" s="17"/>
      <c r="N609" s="17"/>
      <c r="O609" s="1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</row>
    <row r="610" spans="1:244" ht="12" customHeight="1">
      <c r="A610" s="17">
        <f>IF(B610="户主",COUNTIF($B$5:B610,$B$5),"")</f>
      </c>
      <c r="B610" s="17" t="s">
        <v>22</v>
      </c>
      <c r="C610" s="17" t="s">
        <v>707</v>
      </c>
      <c r="D610" s="24">
        <v>27</v>
      </c>
      <c r="E610" s="19" t="s">
        <v>28</v>
      </c>
      <c r="F610" s="17" t="s">
        <v>34</v>
      </c>
      <c r="G610" s="17"/>
      <c r="H610" s="17" t="s">
        <v>686</v>
      </c>
      <c r="I610" s="17" t="s">
        <v>32</v>
      </c>
      <c r="J610" s="17"/>
      <c r="K610" s="17"/>
      <c r="L610" s="17"/>
      <c r="M610" s="17"/>
      <c r="N610" s="17"/>
      <c r="O610" s="1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</row>
    <row r="611" spans="1:244" ht="12" customHeight="1">
      <c r="A611" s="17">
        <f>IF(B611="户主",COUNTIF($B$5:B611,$B$5),"")</f>
      </c>
      <c r="B611" s="17" t="s">
        <v>22</v>
      </c>
      <c r="C611" s="17" t="s">
        <v>708</v>
      </c>
      <c r="D611" s="24">
        <v>4</v>
      </c>
      <c r="E611" s="19" t="s">
        <v>28</v>
      </c>
      <c r="F611" s="17" t="s">
        <v>164</v>
      </c>
      <c r="G611" s="17"/>
      <c r="H611" s="17" t="s">
        <v>686</v>
      </c>
      <c r="I611" s="17" t="s">
        <v>32</v>
      </c>
      <c r="J611" s="17"/>
      <c r="K611" s="17">
        <v>3</v>
      </c>
      <c r="L611" s="17">
        <v>87</v>
      </c>
      <c r="M611" s="17"/>
      <c r="N611" s="17"/>
      <c r="O611" s="1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</row>
    <row r="612" spans="1:244" ht="12" customHeight="1">
      <c r="A612" s="17">
        <f>IF(B612="户主",COUNTIF($B$5:B612,$B$5),"")</f>
        <v>219</v>
      </c>
      <c r="B612" s="17" t="s">
        <v>17</v>
      </c>
      <c r="C612" s="17" t="s">
        <v>709</v>
      </c>
      <c r="D612" s="24">
        <v>41</v>
      </c>
      <c r="E612" s="19" t="s">
        <v>28</v>
      </c>
      <c r="F612" s="17" t="s">
        <v>17</v>
      </c>
      <c r="G612" s="17">
        <v>3</v>
      </c>
      <c r="H612" s="17" t="s">
        <v>686</v>
      </c>
      <c r="I612" s="17" t="s">
        <v>29</v>
      </c>
      <c r="J612" s="17">
        <f>G612*289</f>
        <v>867</v>
      </c>
      <c r="K612" s="17">
        <v>4</v>
      </c>
      <c r="L612" s="17">
        <v>145</v>
      </c>
      <c r="M612" s="17">
        <f>J612+L612+L613+L614</f>
        <v>1012</v>
      </c>
      <c r="N612" s="17">
        <f>1*15</f>
        <v>15</v>
      </c>
      <c r="O612" s="17">
        <f>M612*3+N612</f>
        <v>3051</v>
      </c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</row>
    <row r="613" spans="1:244" ht="12" customHeight="1">
      <c r="A613" s="17">
        <f>IF(B613="户主",COUNTIF($B$5:B613,$B$5),"")</f>
      </c>
      <c r="B613" s="17" t="s">
        <v>687</v>
      </c>
      <c r="C613" s="17" t="s">
        <v>710</v>
      </c>
      <c r="D613" s="24">
        <v>67</v>
      </c>
      <c r="E613" s="19" t="s">
        <v>19</v>
      </c>
      <c r="F613" s="17" t="s">
        <v>47</v>
      </c>
      <c r="G613" s="17"/>
      <c r="H613" s="17" t="s">
        <v>686</v>
      </c>
      <c r="I613" s="17" t="s">
        <v>29</v>
      </c>
      <c r="J613" s="17"/>
      <c r="K613" s="17"/>
      <c r="L613" s="17"/>
      <c r="M613" s="17"/>
      <c r="N613" s="17"/>
      <c r="O613" s="17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</row>
    <row r="614" spans="1:244" ht="12" customHeight="1">
      <c r="A614" s="17">
        <f>IF(B614="户主",COUNTIF($B$5:B614,$B$5),"")</f>
      </c>
      <c r="B614" s="17" t="s">
        <v>22</v>
      </c>
      <c r="C614" s="17" t="s">
        <v>711</v>
      </c>
      <c r="D614" s="24">
        <v>17</v>
      </c>
      <c r="E614" s="19" t="s">
        <v>19</v>
      </c>
      <c r="F614" s="17" t="s">
        <v>40</v>
      </c>
      <c r="G614" s="17"/>
      <c r="H614" s="17" t="s">
        <v>686</v>
      </c>
      <c r="I614" s="17" t="s">
        <v>29</v>
      </c>
      <c r="J614" s="17"/>
      <c r="K614" s="17"/>
      <c r="L614" s="17"/>
      <c r="M614" s="17"/>
      <c r="N614" s="17"/>
      <c r="O614" s="17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</row>
    <row r="615" spans="1:244" ht="12" customHeight="1">
      <c r="A615" s="17">
        <f>IF(B615="户主",COUNTIF($B$5:B615,$B$5),"")</f>
        <v>220</v>
      </c>
      <c r="B615" s="17" t="s">
        <v>17</v>
      </c>
      <c r="C615" s="17" t="s">
        <v>712</v>
      </c>
      <c r="D615" s="24">
        <v>85</v>
      </c>
      <c r="E615" s="19" t="s">
        <v>28</v>
      </c>
      <c r="F615" s="17" t="s">
        <v>17</v>
      </c>
      <c r="G615" s="17">
        <v>4</v>
      </c>
      <c r="H615" s="17" t="s">
        <v>686</v>
      </c>
      <c r="I615" s="17" t="s">
        <v>29</v>
      </c>
      <c r="J615" s="17">
        <f>G615*289</f>
        <v>1156</v>
      </c>
      <c r="K615" s="17">
        <v>2</v>
      </c>
      <c r="L615" s="17">
        <v>58</v>
      </c>
      <c r="M615" s="17">
        <f>J615+L615+L616+L617+L618</f>
        <v>1272</v>
      </c>
      <c r="N615" s="17">
        <f>1*15</f>
        <v>15</v>
      </c>
      <c r="O615" s="17">
        <f>M615*3+N615</f>
        <v>3831</v>
      </c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</row>
    <row r="616" spans="1:244" ht="12" customHeight="1">
      <c r="A616" s="17">
        <f>IF(B616="户主",COUNTIF($B$5:B616,$B$5),"")</f>
      </c>
      <c r="B616" s="17" t="s">
        <v>22</v>
      </c>
      <c r="C616" s="17" t="s">
        <v>713</v>
      </c>
      <c r="D616" s="24">
        <v>78</v>
      </c>
      <c r="E616" s="19" t="s">
        <v>19</v>
      </c>
      <c r="F616" s="17" t="s">
        <v>208</v>
      </c>
      <c r="G616" s="17"/>
      <c r="H616" s="17" t="s">
        <v>686</v>
      </c>
      <c r="I616" s="17" t="s">
        <v>29</v>
      </c>
      <c r="J616" s="17"/>
      <c r="K616" s="17">
        <v>2</v>
      </c>
      <c r="L616" s="17">
        <v>58</v>
      </c>
      <c r="M616" s="17"/>
      <c r="N616" s="17"/>
      <c r="O616" s="17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</row>
    <row r="617" spans="1:244" ht="12" customHeight="1">
      <c r="A617" s="17">
        <f>IF(B617="户主",COUNTIF($B$5:B617,$B$5),"")</f>
      </c>
      <c r="B617" s="17" t="s">
        <v>22</v>
      </c>
      <c r="C617" s="17" t="s">
        <v>714</v>
      </c>
      <c r="D617" s="24">
        <v>53</v>
      </c>
      <c r="E617" s="19" t="s">
        <v>28</v>
      </c>
      <c r="F617" s="17" t="s">
        <v>34</v>
      </c>
      <c r="G617" s="17"/>
      <c r="H617" s="17" t="s">
        <v>686</v>
      </c>
      <c r="I617" s="17" t="s">
        <v>29</v>
      </c>
      <c r="J617" s="17"/>
      <c r="K617" s="17"/>
      <c r="L617" s="17"/>
      <c r="M617" s="17"/>
      <c r="N617" s="17"/>
      <c r="O617" s="17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</row>
    <row r="618" spans="1:244" ht="12" customHeight="1">
      <c r="A618" s="17">
        <f>IF(B618="户主",COUNTIF($B$5:B618,$B$5),"")</f>
      </c>
      <c r="B618" s="17" t="s">
        <v>22</v>
      </c>
      <c r="C618" s="17" t="s">
        <v>715</v>
      </c>
      <c r="D618" s="24">
        <v>18</v>
      </c>
      <c r="E618" s="19" t="s">
        <v>28</v>
      </c>
      <c r="F618" s="17" t="s">
        <v>164</v>
      </c>
      <c r="G618" s="17"/>
      <c r="H618" s="17" t="s">
        <v>686</v>
      </c>
      <c r="I618" s="17" t="s">
        <v>29</v>
      </c>
      <c r="J618" s="17"/>
      <c r="K618" s="17"/>
      <c r="L618" s="17"/>
      <c r="M618" s="17"/>
      <c r="N618" s="17"/>
      <c r="O618" s="17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</row>
    <row r="619" spans="1:244" ht="12" customHeight="1">
      <c r="A619" s="17">
        <f>IF(B619="户主",COUNTIF($B$5:B619,$B$5),"")</f>
        <v>221</v>
      </c>
      <c r="B619" s="17" t="s">
        <v>17</v>
      </c>
      <c r="C619" s="17" t="s">
        <v>716</v>
      </c>
      <c r="D619" s="24">
        <v>63</v>
      </c>
      <c r="E619" s="19" t="s">
        <v>28</v>
      </c>
      <c r="F619" s="17" t="s">
        <v>17</v>
      </c>
      <c r="G619" s="17">
        <v>2</v>
      </c>
      <c r="H619" s="17" t="s">
        <v>717</v>
      </c>
      <c r="I619" s="17" t="s">
        <v>29</v>
      </c>
      <c r="J619" s="17">
        <f>G619*289</f>
        <v>578</v>
      </c>
      <c r="K619" s="17"/>
      <c r="L619" s="17"/>
      <c r="M619" s="17">
        <f>J619+L619+L620</f>
        <v>578</v>
      </c>
      <c r="N619" s="17">
        <f>1*15</f>
        <v>15</v>
      </c>
      <c r="O619" s="17">
        <f>M619*3+N619</f>
        <v>1749</v>
      </c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</row>
    <row r="620" spans="1:244" ht="12" customHeight="1">
      <c r="A620" s="17">
        <f>IF(B620="户主",COUNTIF($B$5:B620,$B$5),"")</f>
      </c>
      <c r="B620" s="17" t="s">
        <v>22</v>
      </c>
      <c r="C620" s="17" t="s">
        <v>718</v>
      </c>
      <c r="D620" s="24">
        <v>29</v>
      </c>
      <c r="E620" s="19" t="s">
        <v>28</v>
      </c>
      <c r="F620" s="17" t="s">
        <v>34</v>
      </c>
      <c r="G620" s="17"/>
      <c r="H620" s="17" t="s">
        <v>717</v>
      </c>
      <c r="I620" s="17" t="s">
        <v>29</v>
      </c>
      <c r="J620" s="17"/>
      <c r="K620" s="17"/>
      <c r="L620" s="17"/>
      <c r="M620" s="17"/>
      <c r="N620" s="17"/>
      <c r="O620" s="17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</row>
    <row r="621" spans="1:244" ht="12" customHeight="1">
      <c r="A621" s="17">
        <f>IF(B621="户主",COUNTIF($B$5:B621,$B$5),"")</f>
        <v>222</v>
      </c>
      <c r="B621" s="17" t="s">
        <v>17</v>
      </c>
      <c r="C621" s="25" t="s">
        <v>719</v>
      </c>
      <c r="D621" s="24">
        <v>48</v>
      </c>
      <c r="E621" s="29" t="s">
        <v>28</v>
      </c>
      <c r="F621" s="17" t="s">
        <v>17</v>
      </c>
      <c r="G621" s="30">
        <v>4</v>
      </c>
      <c r="H621" s="17" t="s">
        <v>686</v>
      </c>
      <c r="I621" s="29" t="s">
        <v>29</v>
      </c>
      <c r="J621" s="17">
        <f>G621*289</f>
        <v>1156</v>
      </c>
      <c r="K621" s="31"/>
      <c r="L621" s="17"/>
      <c r="M621" s="37">
        <f>J621+L621+L622+L623+L624</f>
        <v>1416</v>
      </c>
      <c r="N621" s="17">
        <v>15</v>
      </c>
      <c r="O621" s="17">
        <f>M621*3+N621</f>
        <v>4263</v>
      </c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</row>
    <row r="622" spans="1:244" ht="12" customHeight="1">
      <c r="A622" s="17">
        <f>IF(B622="户主",COUNTIF($B$5:B622,$B$5),"")</f>
      </c>
      <c r="B622" s="17" t="s">
        <v>22</v>
      </c>
      <c r="C622" s="29" t="s">
        <v>720</v>
      </c>
      <c r="D622" s="24">
        <v>45</v>
      </c>
      <c r="E622" s="29" t="s">
        <v>19</v>
      </c>
      <c r="F622" s="17" t="s">
        <v>66</v>
      </c>
      <c r="G622" s="31"/>
      <c r="H622" s="17" t="s">
        <v>686</v>
      </c>
      <c r="I622" s="29" t="s">
        <v>29</v>
      </c>
      <c r="J622" s="17"/>
      <c r="K622" s="24"/>
      <c r="L622" s="24"/>
      <c r="M622" s="31"/>
      <c r="N622" s="17"/>
      <c r="O622" s="17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</row>
    <row r="623" spans="1:244" ht="12" customHeight="1">
      <c r="A623" s="17">
        <f>IF(B623="户主",COUNTIF($B$5:B623,$B$5),"")</f>
      </c>
      <c r="B623" s="17" t="s">
        <v>22</v>
      </c>
      <c r="C623" s="29" t="s">
        <v>721</v>
      </c>
      <c r="D623" s="24">
        <v>11</v>
      </c>
      <c r="E623" s="29" t="s">
        <v>19</v>
      </c>
      <c r="F623" s="17" t="s">
        <v>40</v>
      </c>
      <c r="G623" s="31"/>
      <c r="H623" s="17" t="s">
        <v>686</v>
      </c>
      <c r="I623" s="29" t="s">
        <v>29</v>
      </c>
      <c r="J623" s="17"/>
      <c r="K623" s="24">
        <v>3</v>
      </c>
      <c r="L623" s="24">
        <v>87</v>
      </c>
      <c r="M623" s="31"/>
      <c r="N623" s="17"/>
      <c r="O623" s="17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</row>
    <row r="624" spans="1:244" ht="12" customHeight="1">
      <c r="A624" s="17">
        <f>IF(B624="户主",COUNTIF($B$5:B624,$B$5),"")</f>
      </c>
      <c r="B624" s="17" t="s">
        <v>22</v>
      </c>
      <c r="C624" s="25" t="s">
        <v>722</v>
      </c>
      <c r="D624" s="24">
        <v>21</v>
      </c>
      <c r="E624" s="25" t="s">
        <v>19</v>
      </c>
      <c r="F624" s="17" t="s">
        <v>93</v>
      </c>
      <c r="G624" s="54"/>
      <c r="H624" s="47" t="s">
        <v>686</v>
      </c>
      <c r="I624" s="47" t="s">
        <v>29</v>
      </c>
      <c r="J624" s="17"/>
      <c r="K624" s="24">
        <v>10</v>
      </c>
      <c r="L624" s="24">
        <v>173</v>
      </c>
      <c r="M624" s="31"/>
      <c r="N624" s="17"/>
      <c r="O624" s="17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</row>
    <row r="625" spans="1:250" s="3" customFormat="1" ht="12" customHeight="1">
      <c r="A625" s="17">
        <f>IF(B625="户主",COUNTIF($B$5:B625,$B$5),"")</f>
        <v>223</v>
      </c>
      <c r="B625" s="27" t="s">
        <v>17</v>
      </c>
      <c r="C625" s="29" t="s">
        <v>723</v>
      </c>
      <c r="D625" s="24">
        <v>44</v>
      </c>
      <c r="E625" s="29" t="s">
        <v>19</v>
      </c>
      <c r="F625" s="17" t="s">
        <v>17</v>
      </c>
      <c r="G625" s="27">
        <v>3</v>
      </c>
      <c r="H625" s="27" t="s">
        <v>613</v>
      </c>
      <c r="I625" s="27" t="s">
        <v>21</v>
      </c>
      <c r="J625" s="28">
        <f>G625*245</f>
        <v>735</v>
      </c>
      <c r="K625" s="24">
        <v>6</v>
      </c>
      <c r="L625" s="24">
        <v>145</v>
      </c>
      <c r="M625" s="35">
        <f>J625+L625+L626+L627</f>
        <v>1025</v>
      </c>
      <c r="N625" s="17">
        <v>15</v>
      </c>
      <c r="O625" s="17">
        <f>M625*3+N625</f>
        <v>3090</v>
      </c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11"/>
      <c r="IL625" s="11"/>
      <c r="IM625" s="11"/>
      <c r="IN625" s="11"/>
      <c r="IO625" s="11"/>
      <c r="IP625" s="11"/>
    </row>
    <row r="626" spans="1:249" s="3" customFormat="1" ht="12" customHeight="1">
      <c r="A626" s="26">
        <f>IF(B626="户主",COUNTIF(B$5:$B626,$B$5),"")</f>
      </c>
      <c r="B626" s="27" t="s">
        <v>22</v>
      </c>
      <c r="C626" s="29" t="s">
        <v>724</v>
      </c>
      <c r="D626" s="24">
        <v>23</v>
      </c>
      <c r="E626" s="29" t="s">
        <v>28</v>
      </c>
      <c r="F626" s="17" t="s">
        <v>93</v>
      </c>
      <c r="G626" s="28"/>
      <c r="H626" s="27" t="s">
        <v>613</v>
      </c>
      <c r="I626" s="27" t="s">
        <v>21</v>
      </c>
      <c r="J626" s="28"/>
      <c r="K626" s="24"/>
      <c r="L626" s="24"/>
      <c r="M626" s="24"/>
      <c r="N626" s="17"/>
      <c r="O626" s="36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11"/>
      <c r="IL626" s="11"/>
      <c r="IM626" s="11"/>
      <c r="IN626" s="11"/>
      <c r="IO626" s="11"/>
    </row>
    <row r="627" spans="1:251" s="3" customFormat="1" ht="12" customHeight="1">
      <c r="A627" s="26">
        <f>IF(B627="户主",COUNTIF(B$5:$B627,$B$5),"")</f>
      </c>
      <c r="B627" s="27" t="s">
        <v>22</v>
      </c>
      <c r="C627" s="25" t="s">
        <v>725</v>
      </c>
      <c r="D627" s="24">
        <v>14</v>
      </c>
      <c r="E627" s="25" t="s">
        <v>28</v>
      </c>
      <c r="F627" s="17" t="s">
        <v>93</v>
      </c>
      <c r="G627" s="27"/>
      <c r="H627" s="27" t="s">
        <v>613</v>
      </c>
      <c r="I627" s="27" t="s">
        <v>21</v>
      </c>
      <c r="J627" s="28"/>
      <c r="K627" s="24">
        <v>8</v>
      </c>
      <c r="L627" s="24">
        <v>145</v>
      </c>
      <c r="M627" s="24"/>
      <c r="N627" s="17"/>
      <c r="O627" s="36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11"/>
      <c r="IL627" s="11"/>
      <c r="IM627" s="11"/>
      <c r="IN627" s="11"/>
      <c r="IO627" s="11"/>
      <c r="IP627" s="11"/>
      <c r="IQ627" s="11"/>
    </row>
    <row r="628" spans="1:249" s="3" customFormat="1" ht="12" customHeight="1">
      <c r="A628" s="17">
        <f>IF(B628="户主",COUNTIF($B$5:B628,$B$5),"")</f>
        <v>224</v>
      </c>
      <c r="B628" s="27" t="s">
        <v>17</v>
      </c>
      <c r="C628" s="27" t="s">
        <v>726</v>
      </c>
      <c r="D628" s="24">
        <v>53</v>
      </c>
      <c r="E628" s="27" t="s">
        <v>28</v>
      </c>
      <c r="F628" s="27" t="s">
        <v>17</v>
      </c>
      <c r="G628" s="27">
        <v>3</v>
      </c>
      <c r="H628" s="27" t="s">
        <v>639</v>
      </c>
      <c r="I628" s="27" t="s">
        <v>21</v>
      </c>
      <c r="J628" s="28">
        <f>G628*245</f>
        <v>735</v>
      </c>
      <c r="K628" s="24"/>
      <c r="L628" s="24"/>
      <c r="M628" s="24">
        <f>J628+L628</f>
        <v>735</v>
      </c>
      <c r="N628" s="17">
        <v>15</v>
      </c>
      <c r="O628" s="17">
        <f>M628*3+N628</f>
        <v>2220</v>
      </c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11"/>
      <c r="IL628" s="11"/>
      <c r="IM628" s="11"/>
      <c r="IN628" s="11"/>
      <c r="IO628" s="11"/>
    </row>
    <row r="629" spans="1:250" s="3" customFormat="1" ht="12" customHeight="1">
      <c r="A629" s="26">
        <f>IF(B629="户主",COUNTIF(B$5:$B629,$B$5),"")</f>
      </c>
      <c r="B629" s="27" t="s">
        <v>22</v>
      </c>
      <c r="C629" s="27" t="s">
        <v>727</v>
      </c>
      <c r="D629" s="24">
        <v>46</v>
      </c>
      <c r="E629" s="27" t="s">
        <v>19</v>
      </c>
      <c r="F629" s="27" t="s">
        <v>208</v>
      </c>
      <c r="G629" s="27"/>
      <c r="H629" s="27" t="s">
        <v>639</v>
      </c>
      <c r="I629" s="27" t="s">
        <v>21</v>
      </c>
      <c r="J629" s="28"/>
      <c r="K629" s="35"/>
      <c r="L629" s="35"/>
      <c r="M629" s="35"/>
      <c r="N629" s="17"/>
      <c r="O629" s="36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11"/>
      <c r="IL629" s="11"/>
      <c r="IM629" s="11"/>
      <c r="IN629" s="11"/>
      <c r="IO629" s="11"/>
      <c r="IP629" s="11"/>
    </row>
    <row r="630" spans="1:249" s="3" customFormat="1" ht="12" customHeight="1">
      <c r="A630" s="26">
        <f>IF(B630="户主",COUNTIF(B$5:$B630,$B$5),"")</f>
      </c>
      <c r="B630" s="27" t="s">
        <v>22</v>
      </c>
      <c r="C630" s="27" t="s">
        <v>728</v>
      </c>
      <c r="D630" s="24">
        <v>25</v>
      </c>
      <c r="E630" s="27" t="s">
        <v>28</v>
      </c>
      <c r="F630" s="27" t="s">
        <v>93</v>
      </c>
      <c r="G630" s="28"/>
      <c r="H630" s="27" t="s">
        <v>639</v>
      </c>
      <c r="I630" s="27" t="s">
        <v>21</v>
      </c>
      <c r="J630" s="28"/>
      <c r="K630" s="24"/>
      <c r="L630" s="24"/>
      <c r="M630" s="24"/>
      <c r="N630" s="17"/>
      <c r="O630" s="36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11"/>
      <c r="IL630" s="11"/>
      <c r="IM630" s="11"/>
      <c r="IN630" s="11"/>
      <c r="IO630" s="11"/>
    </row>
    <row r="631" spans="1:249" s="3" customFormat="1" ht="12" customHeight="1">
      <c r="A631" s="17">
        <f>IF(B631="户主",COUNTIF($B$5:B631,$B$5),"")</f>
        <v>225</v>
      </c>
      <c r="B631" s="27" t="s">
        <v>17</v>
      </c>
      <c r="C631" s="27" t="s">
        <v>729</v>
      </c>
      <c r="D631" s="24">
        <v>43</v>
      </c>
      <c r="E631" s="27" t="s">
        <v>19</v>
      </c>
      <c r="F631" s="27" t="s">
        <v>17</v>
      </c>
      <c r="G631" s="27">
        <v>3</v>
      </c>
      <c r="H631" s="27" t="s">
        <v>654</v>
      </c>
      <c r="I631" s="27" t="s">
        <v>21</v>
      </c>
      <c r="J631" s="28">
        <f>G631*245</f>
        <v>735</v>
      </c>
      <c r="K631" s="24">
        <v>6</v>
      </c>
      <c r="L631" s="24">
        <v>145</v>
      </c>
      <c r="M631" s="24">
        <f>J631+L631+L632+L633</f>
        <v>1025</v>
      </c>
      <c r="N631" s="17">
        <v>15</v>
      </c>
      <c r="O631" s="17">
        <f>M631*3+N631</f>
        <v>3090</v>
      </c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11"/>
      <c r="IL631" s="11"/>
      <c r="IM631" s="11"/>
      <c r="IN631" s="11"/>
      <c r="IO631" s="11"/>
    </row>
    <row r="632" spans="1:249" s="3" customFormat="1" ht="12" customHeight="1">
      <c r="A632" s="26">
        <f>IF(B632="户主",COUNTIF(B$5:$B632,$B$5),"")</f>
      </c>
      <c r="B632" s="27" t="s">
        <v>22</v>
      </c>
      <c r="C632" s="27" t="s">
        <v>730</v>
      </c>
      <c r="D632" s="24">
        <v>29</v>
      </c>
      <c r="E632" s="27" t="s">
        <v>28</v>
      </c>
      <c r="F632" s="27" t="s">
        <v>93</v>
      </c>
      <c r="G632" s="27"/>
      <c r="H632" s="27" t="s">
        <v>654</v>
      </c>
      <c r="I632" s="27" t="s">
        <v>21</v>
      </c>
      <c r="J632" s="28"/>
      <c r="K632" s="24">
        <v>4</v>
      </c>
      <c r="L632" s="24">
        <v>145</v>
      </c>
      <c r="M632" s="24"/>
      <c r="N632" s="17"/>
      <c r="O632" s="36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11"/>
      <c r="IL632" s="11"/>
      <c r="IM632" s="11"/>
      <c r="IN632" s="11"/>
      <c r="IO632" s="11"/>
    </row>
    <row r="633" spans="1:249" s="3" customFormat="1" ht="12" customHeight="1">
      <c r="A633" s="26">
        <f>IF(B633="户主",COUNTIF(B$5:$B633,$B$5),"")</f>
      </c>
      <c r="B633" s="27" t="s">
        <v>22</v>
      </c>
      <c r="C633" s="27" t="s">
        <v>731</v>
      </c>
      <c r="D633" s="28">
        <v>24</v>
      </c>
      <c r="E633" s="27" t="s">
        <v>19</v>
      </c>
      <c r="F633" s="27" t="s">
        <v>95</v>
      </c>
      <c r="G633" s="27"/>
      <c r="H633" s="27" t="s">
        <v>654</v>
      </c>
      <c r="I633" s="27" t="s">
        <v>21</v>
      </c>
      <c r="J633" s="28"/>
      <c r="K633" s="24"/>
      <c r="L633" s="24"/>
      <c r="M633" s="24"/>
      <c r="N633" s="17"/>
      <c r="O633" s="36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11"/>
      <c r="IL633" s="11"/>
      <c r="IM633" s="11"/>
      <c r="IN633" s="11"/>
      <c r="IO633" s="11"/>
    </row>
    <row r="634" spans="1:249" s="3" customFormat="1" ht="12" customHeight="1">
      <c r="A634" s="17">
        <f>IF(B634="户主",COUNTIF($B$5:B634,$B$5),"")</f>
        <v>226</v>
      </c>
      <c r="B634" s="27" t="s">
        <v>17</v>
      </c>
      <c r="C634" s="27" t="s">
        <v>732</v>
      </c>
      <c r="D634" s="24">
        <v>67</v>
      </c>
      <c r="E634" s="27" t="s">
        <v>28</v>
      </c>
      <c r="F634" s="27" t="s">
        <v>17</v>
      </c>
      <c r="G634" s="27">
        <v>4</v>
      </c>
      <c r="H634" s="27" t="s">
        <v>686</v>
      </c>
      <c r="I634" s="27" t="s">
        <v>32</v>
      </c>
      <c r="J634" s="28">
        <f>G634*130</f>
        <v>520</v>
      </c>
      <c r="K634" s="35"/>
      <c r="L634" s="35"/>
      <c r="M634" s="35">
        <f>J634+L634+L635+L636+L637</f>
        <v>578</v>
      </c>
      <c r="N634" s="17">
        <v>15</v>
      </c>
      <c r="O634" s="17">
        <f>M634*3+N634</f>
        <v>1749</v>
      </c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11"/>
      <c r="IL634" s="11"/>
      <c r="IM634" s="11"/>
      <c r="IN634" s="11"/>
      <c r="IO634" s="11"/>
    </row>
    <row r="635" spans="1:249" s="3" customFormat="1" ht="12" customHeight="1">
      <c r="A635" s="26">
        <f>IF(B635="户主",COUNTIF(B$5:$B635,$B$5),"")</f>
      </c>
      <c r="B635" s="27" t="s">
        <v>22</v>
      </c>
      <c r="C635" s="27" t="s">
        <v>733</v>
      </c>
      <c r="D635" s="24">
        <v>62</v>
      </c>
      <c r="E635" s="27" t="s">
        <v>19</v>
      </c>
      <c r="F635" s="27" t="s">
        <v>208</v>
      </c>
      <c r="G635" s="28"/>
      <c r="H635" s="27" t="s">
        <v>686</v>
      </c>
      <c r="I635" s="27" t="s">
        <v>32</v>
      </c>
      <c r="J635" s="28"/>
      <c r="K635" s="24"/>
      <c r="L635" s="24"/>
      <c r="M635" s="24"/>
      <c r="N635" s="17"/>
      <c r="O635" s="36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11"/>
      <c r="IL635" s="11"/>
      <c r="IM635" s="11"/>
      <c r="IN635" s="11"/>
      <c r="IO635" s="11"/>
    </row>
    <row r="636" spans="1:249" s="3" customFormat="1" ht="12" customHeight="1">
      <c r="A636" s="26">
        <f>IF(B636="户主",COUNTIF(B$5:$B636,$B$5),"")</f>
      </c>
      <c r="B636" s="27" t="s">
        <v>22</v>
      </c>
      <c r="C636" s="27" t="s">
        <v>734</v>
      </c>
      <c r="D636" s="24">
        <v>27</v>
      </c>
      <c r="E636" s="27" t="s">
        <v>28</v>
      </c>
      <c r="F636" s="27" t="s">
        <v>93</v>
      </c>
      <c r="G636" s="27"/>
      <c r="H636" s="27" t="s">
        <v>686</v>
      </c>
      <c r="I636" s="27" t="s">
        <v>32</v>
      </c>
      <c r="J636" s="28"/>
      <c r="K636" s="24"/>
      <c r="L636" s="24"/>
      <c r="M636" s="24"/>
      <c r="N636" s="17"/>
      <c r="O636" s="36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11"/>
      <c r="IL636" s="11"/>
      <c r="IM636" s="11"/>
      <c r="IN636" s="11"/>
      <c r="IO636" s="11"/>
    </row>
    <row r="637" spans="1:249" s="3" customFormat="1" ht="12" customHeight="1">
      <c r="A637" s="26">
        <f>IF(B637="户主",COUNTIF(B$5:$B637,$B$5),"")</f>
      </c>
      <c r="B637" s="27" t="s">
        <v>22</v>
      </c>
      <c r="C637" s="27" t="s">
        <v>735</v>
      </c>
      <c r="D637" s="24">
        <v>87</v>
      </c>
      <c r="E637" s="27" t="s">
        <v>19</v>
      </c>
      <c r="F637" s="27" t="s">
        <v>97</v>
      </c>
      <c r="G637" s="27"/>
      <c r="H637" s="27" t="s">
        <v>686</v>
      </c>
      <c r="I637" s="27" t="s">
        <v>32</v>
      </c>
      <c r="J637" s="28"/>
      <c r="K637" s="24">
        <v>2</v>
      </c>
      <c r="L637" s="24">
        <v>58</v>
      </c>
      <c r="M637" s="24"/>
      <c r="N637" s="17"/>
      <c r="O637" s="36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11"/>
      <c r="IL637" s="11"/>
      <c r="IM637" s="11"/>
      <c r="IN637" s="11"/>
      <c r="IO637" s="11"/>
    </row>
    <row r="638" spans="1:244" ht="12" customHeight="1">
      <c r="A638" s="17">
        <f>IF(B638="户主",COUNTIF($B$5:B638,$B$5),"")</f>
        <v>227</v>
      </c>
      <c r="B638" s="17" t="s">
        <v>17</v>
      </c>
      <c r="C638" s="17" t="s">
        <v>736</v>
      </c>
      <c r="D638" s="24">
        <v>52</v>
      </c>
      <c r="E638" s="19" t="s">
        <v>28</v>
      </c>
      <c r="F638" s="25" t="s">
        <v>17</v>
      </c>
      <c r="G638" s="24">
        <v>3</v>
      </c>
      <c r="H638" s="19" t="s">
        <v>639</v>
      </c>
      <c r="I638" s="22" t="s">
        <v>29</v>
      </c>
      <c r="J638" s="17">
        <f>G638*289</f>
        <v>867</v>
      </c>
      <c r="K638" s="17">
        <v>6</v>
      </c>
      <c r="L638" s="17">
        <v>145</v>
      </c>
      <c r="M638" s="17">
        <f>J638+L638+L639+L640</f>
        <v>1099</v>
      </c>
      <c r="N638" s="25">
        <v>15</v>
      </c>
      <c r="O638" s="17">
        <f>M638*3+N638</f>
        <v>3312</v>
      </c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</row>
    <row r="639" spans="1:244" ht="12" customHeight="1">
      <c r="A639" s="17">
        <f>IF(B639="户主",COUNTIF($B$5:B639,$B$5),"")</f>
      </c>
      <c r="B639" s="17" t="s">
        <v>22</v>
      </c>
      <c r="C639" s="17" t="s">
        <v>737</v>
      </c>
      <c r="D639" s="24">
        <v>41</v>
      </c>
      <c r="E639" s="19" t="s">
        <v>218</v>
      </c>
      <c r="F639" s="25" t="s">
        <v>208</v>
      </c>
      <c r="G639" s="24"/>
      <c r="H639" s="19" t="s">
        <v>639</v>
      </c>
      <c r="I639" s="22" t="s">
        <v>29</v>
      </c>
      <c r="J639" s="17"/>
      <c r="K639" s="17"/>
      <c r="L639" s="17"/>
      <c r="M639" s="17"/>
      <c r="N639" s="40"/>
      <c r="O639" s="1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</row>
    <row r="640" spans="1:244" ht="12" customHeight="1">
      <c r="A640" s="17">
        <f>IF(B640="户主",COUNTIF($B$5:B640,$B$5),"")</f>
      </c>
      <c r="B640" s="17" t="s">
        <v>22</v>
      </c>
      <c r="C640" s="17" t="s">
        <v>738</v>
      </c>
      <c r="D640" s="24">
        <v>9</v>
      </c>
      <c r="E640" s="19" t="s">
        <v>19</v>
      </c>
      <c r="F640" s="25" t="s">
        <v>95</v>
      </c>
      <c r="G640" s="24"/>
      <c r="H640" s="19" t="s">
        <v>639</v>
      </c>
      <c r="I640" s="22" t="s">
        <v>29</v>
      </c>
      <c r="J640" s="17"/>
      <c r="K640" s="17">
        <v>3</v>
      </c>
      <c r="L640" s="17">
        <v>87</v>
      </c>
      <c r="M640" s="17"/>
      <c r="N640" s="40"/>
      <c r="O640" s="17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</row>
    <row r="641" spans="1:244" ht="12" customHeight="1">
      <c r="A641" s="17">
        <f>IF(B641="户主",COUNTIF($B$5:B641,$B$5),"")</f>
        <v>228</v>
      </c>
      <c r="B641" s="27" t="s">
        <v>17</v>
      </c>
      <c r="C641" s="27" t="s">
        <v>739</v>
      </c>
      <c r="D641" s="24">
        <v>62</v>
      </c>
      <c r="E641" s="27" t="s">
        <v>28</v>
      </c>
      <c r="F641" s="27" t="s">
        <v>17</v>
      </c>
      <c r="G641" s="28">
        <v>5</v>
      </c>
      <c r="H641" s="27" t="s">
        <v>686</v>
      </c>
      <c r="I641" s="27" t="s">
        <v>32</v>
      </c>
      <c r="J641" s="28">
        <f>G641*130</f>
        <v>650</v>
      </c>
      <c r="K641" s="26"/>
      <c r="L641" s="27"/>
      <c r="M641" s="27">
        <f>J641+L645</f>
        <v>737</v>
      </c>
      <c r="N641" s="17">
        <v>15</v>
      </c>
      <c r="O641" s="27">
        <f>M641*3+N641</f>
        <v>2226</v>
      </c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</row>
    <row r="642" spans="1:244" ht="12" customHeight="1">
      <c r="A642" s="26">
        <f>IF(B642="户主",COUNTIF(B$6:$B642,$B$6),"")</f>
      </c>
      <c r="B642" s="27" t="s">
        <v>22</v>
      </c>
      <c r="C642" s="27" t="s">
        <v>740</v>
      </c>
      <c r="D642" s="24">
        <v>58</v>
      </c>
      <c r="E642" s="27" t="s">
        <v>19</v>
      </c>
      <c r="F642" s="27" t="s">
        <v>208</v>
      </c>
      <c r="G642" s="27"/>
      <c r="H642" s="27" t="s">
        <v>686</v>
      </c>
      <c r="I642" s="22" t="s">
        <v>32</v>
      </c>
      <c r="J642" s="17"/>
      <c r="K642" s="26"/>
      <c r="L642" s="27"/>
      <c r="M642" s="27"/>
      <c r="N642" s="17"/>
      <c r="O642" s="27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</row>
    <row r="643" spans="1:244" ht="12" customHeight="1">
      <c r="A643" s="26">
        <f>IF(B643="户主",COUNTIF(B$6:$B643,$B$6),"")</f>
      </c>
      <c r="B643" s="27" t="s">
        <v>22</v>
      </c>
      <c r="C643" s="27" t="s">
        <v>741</v>
      </c>
      <c r="D643" s="28">
        <v>29</v>
      </c>
      <c r="E643" s="27" t="s">
        <v>28</v>
      </c>
      <c r="F643" s="27" t="s">
        <v>93</v>
      </c>
      <c r="G643" s="27"/>
      <c r="H643" s="27" t="s">
        <v>686</v>
      </c>
      <c r="I643" s="27" t="s">
        <v>32</v>
      </c>
      <c r="J643" s="28"/>
      <c r="K643" s="26"/>
      <c r="L643" s="27"/>
      <c r="M643" s="27"/>
      <c r="N643" s="27"/>
      <c r="O643" s="27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</row>
    <row r="644" spans="1:244" ht="12" customHeight="1">
      <c r="A644" s="26">
        <f>IF(B644="户主",COUNTIF(B$6:$B644,$B$6),"")</f>
      </c>
      <c r="B644" s="27" t="s">
        <v>22</v>
      </c>
      <c r="C644" s="27" t="s">
        <v>742</v>
      </c>
      <c r="D644" s="28">
        <v>24</v>
      </c>
      <c r="E644" s="27" t="s">
        <v>19</v>
      </c>
      <c r="F644" s="27" t="s">
        <v>53</v>
      </c>
      <c r="G644" s="27"/>
      <c r="H644" s="27" t="s">
        <v>686</v>
      </c>
      <c r="I644" s="27" t="s">
        <v>32</v>
      </c>
      <c r="J644" s="28"/>
      <c r="K644" s="26"/>
      <c r="L644" s="27"/>
      <c r="M644" s="27"/>
      <c r="N644" s="27"/>
      <c r="O644" s="27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</row>
    <row r="645" spans="1:244" ht="12" customHeight="1">
      <c r="A645" s="26">
        <f>IF(B645="户主",COUNTIF(B$6:$B645,$B$6),"")</f>
      </c>
      <c r="B645" s="27" t="s">
        <v>22</v>
      </c>
      <c r="C645" s="27" t="s">
        <v>743</v>
      </c>
      <c r="D645" s="24">
        <v>4</v>
      </c>
      <c r="E645" s="27" t="s">
        <v>19</v>
      </c>
      <c r="F645" s="27" t="s">
        <v>51</v>
      </c>
      <c r="G645" s="28"/>
      <c r="H645" s="27" t="s">
        <v>686</v>
      </c>
      <c r="I645" s="27" t="s">
        <v>32</v>
      </c>
      <c r="J645" s="28"/>
      <c r="K645" s="26">
        <v>3</v>
      </c>
      <c r="L645" s="27">
        <v>87</v>
      </c>
      <c r="M645" s="27"/>
      <c r="N645" s="17"/>
      <c r="O645" s="27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</row>
    <row r="646" spans="1:244" ht="12" customHeight="1">
      <c r="A646" s="17">
        <f>IF(B646="户主",COUNTIF($B$5:B646,$B$5),"")</f>
        <v>229</v>
      </c>
      <c r="B646" s="41" t="s">
        <v>17</v>
      </c>
      <c r="C646" s="41" t="s">
        <v>744</v>
      </c>
      <c r="D646" s="56">
        <v>63</v>
      </c>
      <c r="E646" s="41" t="s">
        <v>28</v>
      </c>
      <c r="F646" s="41" t="s">
        <v>17</v>
      </c>
      <c r="G646" s="41">
        <v>3</v>
      </c>
      <c r="H646" s="41" t="s">
        <v>745</v>
      </c>
      <c r="I646" s="41" t="s">
        <v>21</v>
      </c>
      <c r="J646" s="17">
        <f>G646*245</f>
        <v>735</v>
      </c>
      <c r="K646" s="17"/>
      <c r="L646" s="17"/>
      <c r="M646" s="17">
        <f>J646+L646+L647+L648</f>
        <v>735</v>
      </c>
      <c r="N646" s="17">
        <f>1*15</f>
        <v>15</v>
      </c>
      <c r="O646" s="17">
        <f>M646*3+N646</f>
        <v>2220</v>
      </c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</row>
    <row r="647" spans="1:244" ht="12" customHeight="1">
      <c r="A647" s="17">
        <f>IF(B647="户主",COUNTIF($B$5:B647,$B$5),"")</f>
      </c>
      <c r="B647" s="17" t="s">
        <v>22</v>
      </c>
      <c r="C647" s="17" t="s">
        <v>746</v>
      </c>
      <c r="D647" s="24">
        <v>48</v>
      </c>
      <c r="E647" s="17" t="s">
        <v>19</v>
      </c>
      <c r="F647" s="17" t="s">
        <v>17</v>
      </c>
      <c r="G647" s="17"/>
      <c r="H647" s="41" t="s">
        <v>745</v>
      </c>
      <c r="I647" s="41" t="s">
        <v>21</v>
      </c>
      <c r="J647" s="17"/>
      <c r="K647" s="17"/>
      <c r="L647" s="17"/>
      <c r="M647" s="17"/>
      <c r="N647" s="17"/>
      <c r="O647" s="17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</row>
    <row r="648" spans="1:244" ht="12" customHeight="1">
      <c r="A648" s="17">
        <f>IF(B648="户主",COUNTIF($B$5:B648,$B$5),"")</f>
      </c>
      <c r="B648" s="17" t="s">
        <v>22</v>
      </c>
      <c r="C648" s="17" t="s">
        <v>747</v>
      </c>
      <c r="D648" s="24">
        <v>24</v>
      </c>
      <c r="E648" s="17" t="s">
        <v>28</v>
      </c>
      <c r="F648" s="17" t="s">
        <v>34</v>
      </c>
      <c r="G648" s="17"/>
      <c r="H648" s="41" t="s">
        <v>745</v>
      </c>
      <c r="I648" s="41" t="s">
        <v>21</v>
      </c>
      <c r="J648" s="17"/>
      <c r="K648" s="17"/>
      <c r="L648" s="17"/>
      <c r="M648" s="17"/>
      <c r="N648" s="17"/>
      <c r="O648" s="17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</row>
    <row r="649" spans="1:244" ht="12" customHeight="1">
      <c r="A649" s="17">
        <f>IF(B649="户主",COUNTIF($B$5:B649,$B$5),"")</f>
        <v>230</v>
      </c>
      <c r="B649" s="41" t="s">
        <v>17</v>
      </c>
      <c r="C649" s="41" t="s">
        <v>748</v>
      </c>
      <c r="D649" s="56">
        <v>53</v>
      </c>
      <c r="E649" s="41" t="s">
        <v>28</v>
      </c>
      <c r="F649" s="41" t="s">
        <v>17</v>
      </c>
      <c r="G649" s="41">
        <v>1</v>
      </c>
      <c r="H649" s="41" t="s">
        <v>745</v>
      </c>
      <c r="I649" s="41" t="s">
        <v>29</v>
      </c>
      <c r="J649" s="17">
        <f>G649*289</f>
        <v>289</v>
      </c>
      <c r="K649" s="17"/>
      <c r="L649" s="17"/>
      <c r="M649" s="17">
        <f>J649+L649</f>
        <v>289</v>
      </c>
      <c r="N649" s="17">
        <f>1*15</f>
        <v>15</v>
      </c>
      <c r="O649" s="17">
        <f>M649*3+N649</f>
        <v>882</v>
      </c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</row>
    <row r="650" spans="1:244" ht="12" customHeight="1">
      <c r="A650" s="17">
        <f>IF(B650="户主",COUNTIF($B$5:B650,$B$5),"")</f>
        <v>231</v>
      </c>
      <c r="B650" s="41" t="s">
        <v>17</v>
      </c>
      <c r="C650" s="41" t="s">
        <v>749</v>
      </c>
      <c r="D650" s="56">
        <v>42</v>
      </c>
      <c r="E650" s="41" t="s">
        <v>28</v>
      </c>
      <c r="F650" s="41" t="s">
        <v>17</v>
      </c>
      <c r="G650" s="41">
        <v>3</v>
      </c>
      <c r="H650" s="41" t="s">
        <v>745</v>
      </c>
      <c r="I650" s="41" t="s">
        <v>21</v>
      </c>
      <c r="J650" s="17">
        <f>G650*245</f>
        <v>735</v>
      </c>
      <c r="K650" s="17">
        <v>5</v>
      </c>
      <c r="L650" s="17">
        <v>87</v>
      </c>
      <c r="M650" s="17">
        <f>J650+L650+L651+L652</f>
        <v>967</v>
      </c>
      <c r="N650" s="17">
        <f>1*15</f>
        <v>15</v>
      </c>
      <c r="O650" s="17">
        <f>M650*3+N650</f>
        <v>2916</v>
      </c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</row>
    <row r="651" spans="1:244" ht="12" customHeight="1">
      <c r="A651" s="17">
        <f>IF(B651="户主",COUNTIF($B$5:B651,$B$5),"")</f>
      </c>
      <c r="B651" s="17" t="s">
        <v>22</v>
      </c>
      <c r="C651" s="17" t="s">
        <v>750</v>
      </c>
      <c r="D651" s="24">
        <v>73</v>
      </c>
      <c r="E651" s="17" t="s">
        <v>28</v>
      </c>
      <c r="F651" s="17" t="s">
        <v>751</v>
      </c>
      <c r="G651" s="17"/>
      <c r="H651" s="41" t="s">
        <v>745</v>
      </c>
      <c r="I651" s="41" t="s">
        <v>21</v>
      </c>
      <c r="J651" s="17"/>
      <c r="K651" s="17">
        <v>2</v>
      </c>
      <c r="L651" s="17">
        <v>58</v>
      </c>
      <c r="M651" s="17"/>
      <c r="N651" s="17"/>
      <c r="O651" s="17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</row>
    <row r="652" spans="1:244" ht="12" customHeight="1">
      <c r="A652" s="17">
        <f>IF(B652="户主",COUNTIF($B$5:B652,$B$5),"")</f>
      </c>
      <c r="B652" s="17" t="s">
        <v>22</v>
      </c>
      <c r="C652" s="38" t="s">
        <v>752</v>
      </c>
      <c r="D652" s="24">
        <v>13</v>
      </c>
      <c r="E652" s="17" t="s">
        <v>28</v>
      </c>
      <c r="F652" s="17" t="s">
        <v>276</v>
      </c>
      <c r="G652" s="17"/>
      <c r="H652" s="41" t="s">
        <v>745</v>
      </c>
      <c r="I652" s="41" t="s">
        <v>21</v>
      </c>
      <c r="J652" s="17"/>
      <c r="K652" s="17">
        <v>3</v>
      </c>
      <c r="L652" s="17">
        <v>87</v>
      </c>
      <c r="M652" s="17"/>
      <c r="N652" s="17"/>
      <c r="O652" s="17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</row>
    <row r="653" spans="1:244" ht="12" customHeight="1">
      <c r="A653" s="17">
        <f>IF(B653="户主",COUNTIF($B$5:B653,$B$5),"")</f>
        <v>232</v>
      </c>
      <c r="B653" s="41" t="s">
        <v>17</v>
      </c>
      <c r="C653" s="41" t="s">
        <v>753</v>
      </c>
      <c r="D653" s="56">
        <v>55</v>
      </c>
      <c r="E653" s="41" t="s">
        <v>28</v>
      </c>
      <c r="F653" s="41" t="s">
        <v>17</v>
      </c>
      <c r="G653" s="41">
        <v>1</v>
      </c>
      <c r="H653" s="41" t="s">
        <v>754</v>
      </c>
      <c r="I653" s="41" t="s">
        <v>29</v>
      </c>
      <c r="J653" s="17">
        <f>G653*289</f>
        <v>289</v>
      </c>
      <c r="K653" s="17"/>
      <c r="L653" s="17"/>
      <c r="M653" s="17">
        <f>J653+L653</f>
        <v>289</v>
      </c>
      <c r="N653" s="17">
        <f>1*15</f>
        <v>15</v>
      </c>
      <c r="O653" s="17">
        <f>M653*3+N653</f>
        <v>882</v>
      </c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</row>
    <row r="654" spans="1:244" ht="12" customHeight="1">
      <c r="A654" s="17">
        <f>IF(B654="户主",COUNTIF($B$5:B654,$B$5),"")</f>
        <v>233</v>
      </c>
      <c r="B654" s="41" t="s">
        <v>17</v>
      </c>
      <c r="C654" s="41" t="s">
        <v>755</v>
      </c>
      <c r="D654" s="56">
        <v>60</v>
      </c>
      <c r="E654" s="41" t="s">
        <v>28</v>
      </c>
      <c r="F654" s="41" t="s">
        <v>17</v>
      </c>
      <c r="G654" s="41">
        <v>1</v>
      </c>
      <c r="H654" s="41" t="s">
        <v>754</v>
      </c>
      <c r="I654" s="41" t="s">
        <v>29</v>
      </c>
      <c r="J654" s="17">
        <f>G654*289</f>
        <v>289</v>
      </c>
      <c r="K654" s="17">
        <v>4</v>
      </c>
      <c r="L654" s="17">
        <v>145</v>
      </c>
      <c r="M654" s="17">
        <f>J654+L654</f>
        <v>434</v>
      </c>
      <c r="N654" s="17">
        <f>1*15</f>
        <v>15</v>
      </c>
      <c r="O654" s="17">
        <f>M654*3+N654</f>
        <v>1317</v>
      </c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</row>
    <row r="655" spans="1:244" ht="12" customHeight="1">
      <c r="A655" s="17">
        <f>IF(B655="户主",COUNTIF($B$5:B655,$B$5),"")</f>
        <v>234</v>
      </c>
      <c r="B655" s="41" t="s">
        <v>17</v>
      </c>
      <c r="C655" s="41" t="s">
        <v>756</v>
      </c>
      <c r="D655" s="56">
        <v>50</v>
      </c>
      <c r="E655" s="41" t="s">
        <v>28</v>
      </c>
      <c r="F655" s="41" t="s">
        <v>17</v>
      </c>
      <c r="G655" s="41">
        <v>1</v>
      </c>
      <c r="H655" s="41" t="s">
        <v>754</v>
      </c>
      <c r="I655" s="41" t="s">
        <v>21</v>
      </c>
      <c r="J655" s="17">
        <f>G655*245</f>
        <v>245</v>
      </c>
      <c r="K655" s="17"/>
      <c r="L655" s="17"/>
      <c r="M655" s="17">
        <f>J655+L655</f>
        <v>245</v>
      </c>
      <c r="N655" s="17">
        <f>1*15</f>
        <v>15</v>
      </c>
      <c r="O655" s="17">
        <f>M655*3+N655</f>
        <v>750</v>
      </c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</row>
    <row r="656" spans="1:244" ht="12" customHeight="1">
      <c r="A656" s="17">
        <f>IF(B656="户主",COUNTIF($B$5:B656,$B$5),"")</f>
        <v>235</v>
      </c>
      <c r="B656" s="41" t="s">
        <v>17</v>
      </c>
      <c r="C656" s="41" t="s">
        <v>757</v>
      </c>
      <c r="D656" s="56">
        <v>63</v>
      </c>
      <c r="E656" s="41" t="s">
        <v>28</v>
      </c>
      <c r="F656" s="41" t="s">
        <v>17</v>
      </c>
      <c r="G656" s="41">
        <v>1</v>
      </c>
      <c r="H656" s="41" t="s">
        <v>754</v>
      </c>
      <c r="I656" s="41" t="s">
        <v>21</v>
      </c>
      <c r="J656" s="17">
        <f>G656*245</f>
        <v>245</v>
      </c>
      <c r="K656" s="17">
        <v>5</v>
      </c>
      <c r="L656" s="17">
        <v>87</v>
      </c>
      <c r="M656" s="17">
        <f>J656+L656</f>
        <v>332</v>
      </c>
      <c r="N656" s="17">
        <f>1*15</f>
        <v>15</v>
      </c>
      <c r="O656" s="17">
        <f>M656*3+N656</f>
        <v>1011</v>
      </c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</row>
    <row r="657" spans="1:244" ht="12" customHeight="1">
      <c r="A657" s="17">
        <f>IF(B657="户主",COUNTIF($B$5:B657,$B$5),"")</f>
        <v>236</v>
      </c>
      <c r="B657" s="41" t="s">
        <v>17</v>
      </c>
      <c r="C657" s="41" t="s">
        <v>758</v>
      </c>
      <c r="D657" s="56">
        <v>48</v>
      </c>
      <c r="E657" s="41" t="s">
        <v>28</v>
      </c>
      <c r="F657" s="41" t="s">
        <v>17</v>
      </c>
      <c r="G657" s="41">
        <v>2</v>
      </c>
      <c r="H657" s="41" t="s">
        <v>754</v>
      </c>
      <c r="I657" s="41" t="s">
        <v>32</v>
      </c>
      <c r="J657" s="17">
        <f>G657*130</f>
        <v>260</v>
      </c>
      <c r="K657" s="17"/>
      <c r="L657" s="17"/>
      <c r="M657" s="17">
        <f>J657+L657+L658</f>
        <v>260</v>
      </c>
      <c r="N657" s="17">
        <f>1*15</f>
        <v>15</v>
      </c>
      <c r="O657" s="17">
        <f>M657*3+N657</f>
        <v>795</v>
      </c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</row>
    <row r="658" spans="1:244" ht="12" customHeight="1">
      <c r="A658" s="17">
        <f>IF(B658="户主",COUNTIF($B$5:B658,$B$5),"")</f>
      </c>
      <c r="B658" s="25" t="s">
        <v>22</v>
      </c>
      <c r="C658" s="17" t="s">
        <v>759</v>
      </c>
      <c r="D658" s="24">
        <v>47</v>
      </c>
      <c r="E658" s="17" t="s">
        <v>19</v>
      </c>
      <c r="F658" s="17" t="s">
        <v>66</v>
      </c>
      <c r="G658" s="17"/>
      <c r="H658" s="41" t="s">
        <v>754</v>
      </c>
      <c r="I658" s="41" t="s">
        <v>32</v>
      </c>
      <c r="J658" s="17"/>
      <c r="K658" s="17"/>
      <c r="L658" s="17"/>
      <c r="M658" s="17"/>
      <c r="N658" s="17"/>
      <c r="O658" s="17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</row>
    <row r="659" spans="1:244" ht="12" customHeight="1">
      <c r="A659" s="17">
        <f>IF(B659="户主",COUNTIF($B$5:B659,$B$5),"")</f>
        <v>237</v>
      </c>
      <c r="B659" s="41" t="s">
        <v>17</v>
      </c>
      <c r="C659" s="41" t="s">
        <v>760</v>
      </c>
      <c r="D659" s="56">
        <v>67</v>
      </c>
      <c r="E659" s="41" t="s">
        <v>28</v>
      </c>
      <c r="F659" s="41" t="s">
        <v>17</v>
      </c>
      <c r="G659" s="41">
        <v>1</v>
      </c>
      <c r="H659" s="41" t="s">
        <v>754</v>
      </c>
      <c r="I659" s="41" t="s">
        <v>29</v>
      </c>
      <c r="J659" s="17">
        <f>G659*289</f>
        <v>289</v>
      </c>
      <c r="K659" s="17"/>
      <c r="L659" s="17"/>
      <c r="M659" s="17">
        <f>J659+L659</f>
        <v>289</v>
      </c>
      <c r="N659" s="17">
        <f>1*15</f>
        <v>15</v>
      </c>
      <c r="O659" s="17">
        <f>M659*3+N659</f>
        <v>882</v>
      </c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</row>
    <row r="660" spans="1:244" ht="12" customHeight="1">
      <c r="A660" s="17">
        <f>IF(B660="户主",COUNTIF($B$5:B660,$B$5),"")</f>
        <v>238</v>
      </c>
      <c r="B660" s="25" t="s">
        <v>17</v>
      </c>
      <c r="C660" s="25" t="s">
        <v>761</v>
      </c>
      <c r="D660" s="24">
        <v>73</v>
      </c>
      <c r="E660" s="25" t="s">
        <v>19</v>
      </c>
      <c r="F660" s="25" t="s">
        <v>17</v>
      </c>
      <c r="G660" s="25">
        <v>2</v>
      </c>
      <c r="H660" s="41" t="s">
        <v>762</v>
      </c>
      <c r="I660" s="41" t="s">
        <v>32</v>
      </c>
      <c r="J660" s="17">
        <f>G660*130</f>
        <v>260</v>
      </c>
      <c r="K660" s="17">
        <v>2</v>
      </c>
      <c r="L660" s="17">
        <v>58</v>
      </c>
      <c r="M660" s="17">
        <f>J660+L660+L661</f>
        <v>318</v>
      </c>
      <c r="N660" s="17">
        <f>1*15</f>
        <v>15</v>
      </c>
      <c r="O660" s="17">
        <f>M660*3+N660</f>
        <v>969</v>
      </c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</row>
    <row r="661" spans="1:244" ht="12" customHeight="1">
      <c r="A661" s="17">
        <f>IF(B661="户主",COUNTIF($B$5:B661,$B$5),"")</f>
      </c>
      <c r="B661" s="41" t="s">
        <v>22</v>
      </c>
      <c r="C661" s="41" t="s">
        <v>763</v>
      </c>
      <c r="D661" s="56">
        <v>41</v>
      </c>
      <c r="E661" s="41" t="s">
        <v>28</v>
      </c>
      <c r="F661" s="41" t="s">
        <v>764</v>
      </c>
      <c r="G661" s="41"/>
      <c r="H661" s="41" t="s">
        <v>762</v>
      </c>
      <c r="I661" s="41" t="s">
        <v>32</v>
      </c>
      <c r="J661" s="17"/>
      <c r="K661" s="17"/>
      <c r="L661" s="17"/>
      <c r="M661" s="17"/>
      <c r="N661" s="17"/>
      <c r="O661" s="17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</row>
    <row r="662" spans="1:244" ht="12" customHeight="1">
      <c r="A662" s="17">
        <f>IF(B662="户主",COUNTIF($B$5:B662,$B$5),"")</f>
        <v>239</v>
      </c>
      <c r="B662" s="41" t="s">
        <v>17</v>
      </c>
      <c r="C662" s="41" t="s">
        <v>765</v>
      </c>
      <c r="D662" s="56">
        <v>54</v>
      </c>
      <c r="E662" s="41" t="s">
        <v>28</v>
      </c>
      <c r="F662" s="41" t="s">
        <v>17</v>
      </c>
      <c r="G662" s="41">
        <v>1</v>
      </c>
      <c r="H662" s="41" t="s">
        <v>762</v>
      </c>
      <c r="I662" s="22" t="s">
        <v>29</v>
      </c>
      <c r="J662" s="17">
        <f>G662*289</f>
        <v>289</v>
      </c>
      <c r="K662" s="17"/>
      <c r="L662" s="17"/>
      <c r="M662" s="17">
        <f>J662+L662</f>
        <v>289</v>
      </c>
      <c r="N662" s="17">
        <f>1*15</f>
        <v>15</v>
      </c>
      <c r="O662" s="17">
        <f>M662*3+N662</f>
        <v>882</v>
      </c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</row>
    <row r="663" spans="1:244" ht="12" customHeight="1">
      <c r="A663" s="17">
        <f>IF(B663="户主",COUNTIF($B$5:B663,$B$5),"")</f>
        <v>240</v>
      </c>
      <c r="B663" s="17" t="s">
        <v>17</v>
      </c>
      <c r="C663" s="17" t="s">
        <v>766</v>
      </c>
      <c r="D663" s="24">
        <v>47</v>
      </c>
      <c r="E663" s="25" t="s">
        <v>28</v>
      </c>
      <c r="F663" s="17" t="s">
        <v>17</v>
      </c>
      <c r="G663" s="25">
        <v>3</v>
      </c>
      <c r="H663" s="41" t="s">
        <v>762</v>
      </c>
      <c r="I663" s="41" t="s">
        <v>32</v>
      </c>
      <c r="J663" s="17">
        <f>G663*130</f>
        <v>390</v>
      </c>
      <c r="K663" s="17"/>
      <c r="L663" s="17"/>
      <c r="M663" s="17">
        <f>J663+L663+L664+L665</f>
        <v>477</v>
      </c>
      <c r="N663" s="17">
        <f aca="true" t="shared" si="9" ref="N663:N668">1*15</f>
        <v>15</v>
      </c>
      <c r="O663" s="17">
        <f>M663*3+N663</f>
        <v>1446</v>
      </c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</row>
    <row r="664" spans="1:244" ht="12" customHeight="1">
      <c r="A664" s="17">
        <f>IF(B664="户主",COUNTIF($B$5:B664,$B$5),"")</f>
      </c>
      <c r="B664" s="41" t="s">
        <v>22</v>
      </c>
      <c r="C664" s="41" t="s">
        <v>767</v>
      </c>
      <c r="D664" s="56">
        <v>41</v>
      </c>
      <c r="E664" s="41" t="s">
        <v>19</v>
      </c>
      <c r="F664" s="41" t="s">
        <v>66</v>
      </c>
      <c r="G664" s="41"/>
      <c r="H664" s="41" t="s">
        <v>762</v>
      </c>
      <c r="I664" s="41" t="s">
        <v>32</v>
      </c>
      <c r="J664" s="17"/>
      <c r="K664" s="17">
        <v>5</v>
      </c>
      <c r="L664" s="17">
        <v>87</v>
      </c>
      <c r="M664" s="17"/>
      <c r="N664" s="17"/>
      <c r="O664" s="1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</row>
    <row r="665" spans="1:244" ht="12" customHeight="1">
      <c r="A665" s="17">
        <f>IF(B665="户主",COUNTIF($B$5:B665,$B$5),"")</f>
      </c>
      <c r="B665" s="41" t="s">
        <v>22</v>
      </c>
      <c r="C665" s="25" t="s">
        <v>768</v>
      </c>
      <c r="D665" s="24">
        <v>18</v>
      </c>
      <c r="E665" s="25" t="s">
        <v>28</v>
      </c>
      <c r="F665" s="25" t="s">
        <v>276</v>
      </c>
      <c r="G665" s="25"/>
      <c r="H665" s="41" t="s">
        <v>762</v>
      </c>
      <c r="I665" s="41" t="s">
        <v>32</v>
      </c>
      <c r="J665" s="17"/>
      <c r="K665" s="17"/>
      <c r="L665" s="17"/>
      <c r="M665" s="17"/>
      <c r="N665" s="17"/>
      <c r="O665" s="1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</row>
    <row r="666" spans="1:244" ht="12" customHeight="1">
      <c r="A666" s="17">
        <f>IF(B666="户主",COUNTIF($B$5:B666,$B$5),"")</f>
        <v>241</v>
      </c>
      <c r="B666" s="41" t="s">
        <v>17</v>
      </c>
      <c r="C666" s="41" t="s">
        <v>769</v>
      </c>
      <c r="D666" s="56">
        <v>59</v>
      </c>
      <c r="E666" s="41" t="s">
        <v>28</v>
      </c>
      <c r="F666" s="41" t="s">
        <v>17</v>
      </c>
      <c r="G666" s="41">
        <v>1</v>
      </c>
      <c r="H666" s="41" t="s">
        <v>762</v>
      </c>
      <c r="I666" s="41" t="s">
        <v>29</v>
      </c>
      <c r="J666" s="17">
        <f>G666*289</f>
        <v>289</v>
      </c>
      <c r="K666" s="17"/>
      <c r="L666" s="17"/>
      <c r="M666" s="17">
        <f>J666+L666</f>
        <v>289</v>
      </c>
      <c r="N666" s="17">
        <f t="shared" si="9"/>
        <v>15</v>
      </c>
      <c r="O666" s="17">
        <f>M666*3+N666</f>
        <v>882</v>
      </c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</row>
    <row r="667" spans="1:244" ht="12" customHeight="1">
      <c r="A667" s="17">
        <f>IF(B667="户主",COUNTIF($B$5:B667,$B$5),"")</f>
        <v>242</v>
      </c>
      <c r="B667" s="41" t="s">
        <v>17</v>
      </c>
      <c r="C667" s="41" t="s">
        <v>770</v>
      </c>
      <c r="D667" s="56">
        <v>76</v>
      </c>
      <c r="E667" s="41" t="s">
        <v>28</v>
      </c>
      <c r="F667" s="41" t="s">
        <v>17</v>
      </c>
      <c r="G667" s="41">
        <v>1</v>
      </c>
      <c r="H667" s="41" t="s">
        <v>762</v>
      </c>
      <c r="I667" s="41" t="s">
        <v>32</v>
      </c>
      <c r="J667" s="17">
        <f>G667*130</f>
        <v>130</v>
      </c>
      <c r="K667" s="17">
        <v>4</v>
      </c>
      <c r="L667" s="17">
        <v>145</v>
      </c>
      <c r="M667" s="17">
        <f>J667+L667</f>
        <v>275</v>
      </c>
      <c r="N667" s="17">
        <f t="shared" si="9"/>
        <v>15</v>
      </c>
      <c r="O667" s="17">
        <f>M667*3+N667</f>
        <v>840</v>
      </c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</row>
    <row r="668" spans="1:244" ht="12" customHeight="1">
      <c r="A668" s="17">
        <f>IF(B668="户主",COUNTIF($B$5:B668,$B$5),"")</f>
        <v>243</v>
      </c>
      <c r="B668" s="25" t="s">
        <v>17</v>
      </c>
      <c r="C668" s="25" t="s">
        <v>771</v>
      </c>
      <c r="D668" s="24">
        <v>66</v>
      </c>
      <c r="E668" s="25" t="s">
        <v>19</v>
      </c>
      <c r="F668" s="25" t="s">
        <v>17</v>
      </c>
      <c r="G668" s="25">
        <v>3</v>
      </c>
      <c r="H668" s="25" t="s">
        <v>762</v>
      </c>
      <c r="I668" s="25" t="s">
        <v>21</v>
      </c>
      <c r="J668" s="17">
        <f>G668*245</f>
        <v>735</v>
      </c>
      <c r="K668" s="17"/>
      <c r="L668" s="17"/>
      <c r="M668" s="17">
        <f>J668+L668+L669+L670</f>
        <v>822</v>
      </c>
      <c r="N668" s="17">
        <f t="shared" si="9"/>
        <v>15</v>
      </c>
      <c r="O668" s="17">
        <f>M668*3+N668</f>
        <v>2481</v>
      </c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</row>
    <row r="669" spans="1:244" ht="12" customHeight="1">
      <c r="A669" s="17">
        <f>IF(B669="户主",COUNTIF($B$5:B669,$B$5),"")</f>
      </c>
      <c r="B669" s="41" t="s">
        <v>22</v>
      </c>
      <c r="C669" s="41" t="s">
        <v>772</v>
      </c>
      <c r="D669" s="56">
        <v>39</v>
      </c>
      <c r="E669" s="41" t="s">
        <v>28</v>
      </c>
      <c r="F669" s="41" t="s">
        <v>93</v>
      </c>
      <c r="G669" s="41"/>
      <c r="H669" s="41" t="s">
        <v>762</v>
      </c>
      <c r="I669" s="41" t="s">
        <v>21</v>
      </c>
      <c r="J669" s="17"/>
      <c r="K669" s="17"/>
      <c r="L669" s="17"/>
      <c r="M669" s="17"/>
      <c r="N669" s="17"/>
      <c r="O669" s="1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</row>
    <row r="670" spans="1:244" ht="12" customHeight="1">
      <c r="A670" s="17">
        <f>IF(B670="户主",COUNTIF($B$5:B670,$B$5),"")</f>
      </c>
      <c r="B670" s="41" t="s">
        <v>22</v>
      </c>
      <c r="C670" s="41" t="s">
        <v>773</v>
      </c>
      <c r="D670" s="56">
        <v>10</v>
      </c>
      <c r="E670" s="41" t="s">
        <v>19</v>
      </c>
      <c r="F670" s="41" t="s">
        <v>51</v>
      </c>
      <c r="G670" s="41"/>
      <c r="H670" s="41" t="s">
        <v>762</v>
      </c>
      <c r="I670" s="41" t="s">
        <v>21</v>
      </c>
      <c r="J670" s="17"/>
      <c r="K670" s="17">
        <v>3</v>
      </c>
      <c r="L670" s="17">
        <v>87</v>
      </c>
      <c r="M670" s="17"/>
      <c r="N670" s="17"/>
      <c r="O670" s="17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</row>
    <row r="671" spans="1:244" ht="12" customHeight="1">
      <c r="A671" s="17">
        <f>IF(B671="户主",COUNTIF($B$5:B671,$B$5),"")</f>
        <v>244</v>
      </c>
      <c r="B671" s="41" t="s">
        <v>17</v>
      </c>
      <c r="C671" s="41" t="s">
        <v>774</v>
      </c>
      <c r="D671" s="56">
        <v>42</v>
      </c>
      <c r="E671" s="41" t="s">
        <v>28</v>
      </c>
      <c r="F671" s="41" t="s">
        <v>17</v>
      </c>
      <c r="G671" s="41">
        <v>6</v>
      </c>
      <c r="H671" s="41" t="s">
        <v>775</v>
      </c>
      <c r="I671" s="41" t="s">
        <v>32</v>
      </c>
      <c r="J671" s="17">
        <f>G671*130</f>
        <v>780</v>
      </c>
      <c r="K671" s="17"/>
      <c r="L671" s="17"/>
      <c r="M671" s="17">
        <f>J671+L674+L675</f>
        <v>954</v>
      </c>
      <c r="N671" s="17">
        <f>1*15</f>
        <v>15</v>
      </c>
      <c r="O671" s="17">
        <f>M671*3+N671</f>
        <v>2877</v>
      </c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</row>
    <row r="672" spans="1:244" ht="12" customHeight="1">
      <c r="A672" s="17">
        <f>IF(B672="户主",COUNTIF($B$5:B672,$B$5),"")</f>
      </c>
      <c r="B672" s="25" t="s">
        <v>22</v>
      </c>
      <c r="C672" s="25" t="s">
        <v>776</v>
      </c>
      <c r="D672" s="24">
        <v>67</v>
      </c>
      <c r="E672" s="25" t="s">
        <v>19</v>
      </c>
      <c r="F672" s="25" t="s">
        <v>47</v>
      </c>
      <c r="G672" s="25"/>
      <c r="H672" s="41" t="s">
        <v>775</v>
      </c>
      <c r="I672" s="41" t="s">
        <v>32</v>
      </c>
      <c r="J672" s="17"/>
      <c r="K672" s="17"/>
      <c r="L672" s="17"/>
      <c r="M672" s="17"/>
      <c r="N672" s="17"/>
      <c r="O672" s="17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</row>
    <row r="673" spans="1:244" ht="12" customHeight="1">
      <c r="A673" s="17">
        <f>IF(B673="户主",COUNTIF($B$5:B673,$B$5),"")</f>
      </c>
      <c r="B673" s="25" t="s">
        <v>22</v>
      </c>
      <c r="C673" s="25" t="s">
        <v>777</v>
      </c>
      <c r="D673" s="24">
        <v>63</v>
      </c>
      <c r="E673" s="25" t="s">
        <v>28</v>
      </c>
      <c r="F673" s="25" t="s">
        <v>778</v>
      </c>
      <c r="G673" s="25"/>
      <c r="H673" s="41" t="s">
        <v>775</v>
      </c>
      <c r="I673" s="41" t="s">
        <v>32</v>
      </c>
      <c r="J673" s="17"/>
      <c r="K673" s="17"/>
      <c r="L673" s="17"/>
      <c r="M673" s="17"/>
      <c r="N673" s="17"/>
      <c r="O673" s="17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</row>
    <row r="674" spans="1:244" ht="12" customHeight="1">
      <c r="A674" s="17">
        <f>IF(B674="户主",COUNTIF($B$5:B674,$B$5),"")</f>
      </c>
      <c r="B674" s="25" t="s">
        <v>22</v>
      </c>
      <c r="C674" s="25" t="s">
        <v>779</v>
      </c>
      <c r="D674" s="24">
        <v>9</v>
      </c>
      <c r="E674" s="25" t="s">
        <v>19</v>
      </c>
      <c r="F674" s="25" t="s">
        <v>40</v>
      </c>
      <c r="G674" s="25"/>
      <c r="H674" s="41" t="s">
        <v>775</v>
      </c>
      <c r="I674" s="41" t="s">
        <v>32</v>
      </c>
      <c r="J674" s="17"/>
      <c r="K674" s="17">
        <v>3</v>
      </c>
      <c r="L674" s="17">
        <v>87</v>
      </c>
      <c r="M674" s="17"/>
      <c r="N674" s="17"/>
      <c r="O674" s="17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</row>
    <row r="675" spans="1:244" ht="12" customHeight="1">
      <c r="A675" s="17"/>
      <c r="B675" s="25" t="s">
        <v>22</v>
      </c>
      <c r="C675" s="25" t="s">
        <v>780</v>
      </c>
      <c r="D675" s="24">
        <v>2</v>
      </c>
      <c r="E675" s="25" t="s">
        <v>28</v>
      </c>
      <c r="F675" s="25" t="s">
        <v>34</v>
      </c>
      <c r="G675" s="25"/>
      <c r="H675" s="25" t="s">
        <v>775</v>
      </c>
      <c r="I675" s="25" t="s">
        <v>32</v>
      </c>
      <c r="J675" s="17"/>
      <c r="K675" s="17">
        <v>3</v>
      </c>
      <c r="L675" s="17">
        <v>87</v>
      </c>
      <c r="M675" s="17"/>
      <c r="N675" s="17"/>
      <c r="O675" s="17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</row>
    <row r="676" spans="1:244" ht="12" customHeight="1">
      <c r="A676" s="17">
        <f>IF(B676="户主",COUNTIF($B$5:B676,$B$5),"")</f>
      </c>
      <c r="B676" s="25" t="s">
        <v>22</v>
      </c>
      <c r="C676" s="25" t="s">
        <v>781</v>
      </c>
      <c r="D676" s="24">
        <v>29</v>
      </c>
      <c r="E676" s="25" t="s">
        <v>19</v>
      </c>
      <c r="F676" s="25" t="s">
        <v>66</v>
      </c>
      <c r="G676" s="25"/>
      <c r="H676" s="41" t="s">
        <v>775</v>
      </c>
      <c r="I676" s="41" t="s">
        <v>32</v>
      </c>
      <c r="J676" s="17"/>
      <c r="K676" s="17"/>
      <c r="L676" s="17"/>
      <c r="M676" s="17"/>
      <c r="N676" s="17"/>
      <c r="O676" s="17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</row>
    <row r="677" spans="1:244" ht="12" customHeight="1">
      <c r="A677" s="17">
        <f>IF(B677="户主",COUNTIF($B$5:B677,$B$5),"")</f>
        <v>245</v>
      </c>
      <c r="B677" s="25" t="s">
        <v>17</v>
      </c>
      <c r="C677" s="25" t="s">
        <v>782</v>
      </c>
      <c r="D677" s="24">
        <v>53</v>
      </c>
      <c r="E677" s="41" t="s">
        <v>28</v>
      </c>
      <c r="F677" s="41" t="s">
        <v>17</v>
      </c>
      <c r="G677" s="25">
        <v>3</v>
      </c>
      <c r="H677" s="41" t="s">
        <v>775</v>
      </c>
      <c r="I677" s="41" t="s">
        <v>29</v>
      </c>
      <c r="J677" s="17">
        <f>G677*289</f>
        <v>867</v>
      </c>
      <c r="K677" s="17"/>
      <c r="L677" s="17"/>
      <c r="M677" s="17">
        <f>J677+L677+L678+L679</f>
        <v>867</v>
      </c>
      <c r="N677" s="17">
        <f>1*15</f>
        <v>15</v>
      </c>
      <c r="O677" s="17">
        <f>M677*3+N677</f>
        <v>2616</v>
      </c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</row>
    <row r="678" spans="1:244" ht="12" customHeight="1">
      <c r="A678" s="17">
        <f>IF(B678="户主",COUNTIF($B$5:B678,$B$5),"")</f>
      </c>
      <c r="B678" s="41" t="s">
        <v>22</v>
      </c>
      <c r="C678" s="41" t="s">
        <v>783</v>
      </c>
      <c r="D678" s="56">
        <v>47</v>
      </c>
      <c r="E678" s="41" t="s">
        <v>19</v>
      </c>
      <c r="F678" s="41" t="s">
        <v>66</v>
      </c>
      <c r="G678" s="41"/>
      <c r="H678" s="41" t="s">
        <v>775</v>
      </c>
      <c r="I678" s="41" t="s">
        <v>29</v>
      </c>
      <c r="J678" s="17"/>
      <c r="K678" s="17"/>
      <c r="L678" s="17"/>
      <c r="M678" s="17"/>
      <c r="N678" s="17"/>
      <c r="O678" s="1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</row>
    <row r="679" spans="1:244" ht="12" customHeight="1">
      <c r="A679" s="17">
        <f>IF(B679="户主",COUNTIF($B$5:B679,$B$5),"")</f>
      </c>
      <c r="B679" s="25" t="s">
        <v>22</v>
      </c>
      <c r="C679" s="25" t="s">
        <v>784</v>
      </c>
      <c r="D679" s="24">
        <v>15</v>
      </c>
      <c r="E679" s="25" t="s">
        <v>19</v>
      </c>
      <c r="F679" s="25" t="s">
        <v>785</v>
      </c>
      <c r="G679" s="25"/>
      <c r="H679" s="41" t="s">
        <v>775</v>
      </c>
      <c r="I679" s="41" t="s">
        <v>29</v>
      </c>
      <c r="J679" s="17"/>
      <c r="K679" s="17"/>
      <c r="L679" s="17"/>
      <c r="M679" s="17"/>
      <c r="N679" s="17"/>
      <c r="O679" s="17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</row>
    <row r="680" spans="1:244" ht="12" customHeight="1">
      <c r="A680" s="17">
        <f>IF(B680="户主",COUNTIF($B$5:B680,$B$5),"")</f>
        <v>246</v>
      </c>
      <c r="B680" s="25" t="s">
        <v>17</v>
      </c>
      <c r="C680" s="25" t="s">
        <v>786</v>
      </c>
      <c r="D680" s="24">
        <v>78</v>
      </c>
      <c r="E680" s="41" t="s">
        <v>28</v>
      </c>
      <c r="F680" s="41" t="s">
        <v>17</v>
      </c>
      <c r="G680" s="25">
        <v>2</v>
      </c>
      <c r="H680" s="41" t="s">
        <v>775</v>
      </c>
      <c r="I680" s="41" t="s">
        <v>21</v>
      </c>
      <c r="J680" s="17">
        <f>G680*245</f>
        <v>490</v>
      </c>
      <c r="K680" s="17">
        <v>2</v>
      </c>
      <c r="L680" s="17">
        <v>58</v>
      </c>
      <c r="M680" s="17">
        <f>J680+L680+L681</f>
        <v>606</v>
      </c>
      <c r="N680" s="17">
        <f>1*15</f>
        <v>15</v>
      </c>
      <c r="O680" s="17">
        <f>M680*3+N680</f>
        <v>1833</v>
      </c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</row>
    <row r="681" spans="1:244" ht="12" customHeight="1">
      <c r="A681" s="17">
        <f>IF(B681="户主",COUNTIF($B$5:B681,$B$5),"")</f>
      </c>
      <c r="B681" s="25" t="s">
        <v>22</v>
      </c>
      <c r="C681" s="41" t="s">
        <v>787</v>
      </c>
      <c r="D681" s="56">
        <v>76</v>
      </c>
      <c r="E681" s="41" t="s">
        <v>19</v>
      </c>
      <c r="F681" s="41" t="s">
        <v>17</v>
      </c>
      <c r="G681" s="41"/>
      <c r="H681" s="41" t="s">
        <v>775</v>
      </c>
      <c r="I681" s="41" t="s">
        <v>21</v>
      </c>
      <c r="J681" s="17"/>
      <c r="K681" s="17">
        <v>2</v>
      </c>
      <c r="L681" s="17">
        <v>58</v>
      </c>
      <c r="M681" s="17"/>
      <c r="N681" s="17"/>
      <c r="O681" s="17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</row>
    <row r="682" spans="1:244" ht="12" customHeight="1">
      <c r="A682" s="17">
        <f>IF(B682="户主",COUNTIF($B$5:B682,$B$5),"")</f>
        <v>247</v>
      </c>
      <c r="B682" s="49" t="s">
        <v>17</v>
      </c>
      <c r="C682" s="48" t="s">
        <v>788</v>
      </c>
      <c r="D682" s="57">
        <v>50</v>
      </c>
      <c r="E682" s="48" t="s">
        <v>28</v>
      </c>
      <c r="F682" s="49" t="s">
        <v>17</v>
      </c>
      <c r="G682" s="54">
        <v>5</v>
      </c>
      <c r="H682" s="49" t="s">
        <v>775</v>
      </c>
      <c r="I682" s="48" t="s">
        <v>32</v>
      </c>
      <c r="J682" s="17">
        <f>G682*130</f>
        <v>650</v>
      </c>
      <c r="K682" s="17"/>
      <c r="L682" s="17"/>
      <c r="M682" s="17">
        <f>J682+L682+L683+L684+L685+L686</f>
        <v>766</v>
      </c>
      <c r="N682" s="17">
        <v>15</v>
      </c>
      <c r="O682" s="17">
        <f>M682*3+N682</f>
        <v>2313</v>
      </c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</row>
    <row r="683" spans="1:244" ht="12" customHeight="1">
      <c r="A683" s="17">
        <f>IF(B683="户主",COUNTIF($B$5:B683,$B$5),"")</f>
      </c>
      <c r="B683" s="17" t="s">
        <v>22</v>
      </c>
      <c r="C683" s="25" t="s">
        <v>789</v>
      </c>
      <c r="D683" s="51">
        <v>45</v>
      </c>
      <c r="E683" s="47" t="s">
        <v>19</v>
      </c>
      <c r="F683" s="47" t="s">
        <v>208</v>
      </c>
      <c r="G683" s="52"/>
      <c r="H683" s="49" t="s">
        <v>775</v>
      </c>
      <c r="I683" s="48" t="s">
        <v>32</v>
      </c>
      <c r="J683" s="17"/>
      <c r="K683" s="17"/>
      <c r="L683" s="17"/>
      <c r="M683" s="17"/>
      <c r="N683" s="17"/>
      <c r="O683" s="1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</row>
    <row r="684" spans="1:244" ht="12" customHeight="1">
      <c r="A684" s="17">
        <f>IF(B684="户主",COUNTIF($B$5:B684,$B$5),"")</f>
      </c>
      <c r="B684" s="17" t="s">
        <v>22</v>
      </c>
      <c r="C684" s="47" t="s">
        <v>790</v>
      </c>
      <c r="D684" s="51">
        <v>24</v>
      </c>
      <c r="E684" s="47" t="s">
        <v>28</v>
      </c>
      <c r="F684" s="47" t="s">
        <v>34</v>
      </c>
      <c r="G684" s="52"/>
      <c r="H684" s="49" t="s">
        <v>775</v>
      </c>
      <c r="I684" s="48" t="s">
        <v>32</v>
      </c>
      <c r="J684" s="17"/>
      <c r="K684" s="17"/>
      <c r="L684" s="17"/>
      <c r="M684" s="17"/>
      <c r="N684" s="17"/>
      <c r="O684" s="17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</row>
    <row r="685" spans="1:244" ht="12" customHeight="1">
      <c r="A685" s="17">
        <f>IF(B685="户主",COUNTIF($B$5:B685,$B$5),"")</f>
      </c>
      <c r="B685" s="17" t="s">
        <v>22</v>
      </c>
      <c r="C685" s="25" t="s">
        <v>791</v>
      </c>
      <c r="D685" s="24">
        <v>75</v>
      </c>
      <c r="E685" s="25" t="s">
        <v>28</v>
      </c>
      <c r="F685" s="47" t="s">
        <v>42</v>
      </c>
      <c r="G685" s="25"/>
      <c r="H685" s="41" t="s">
        <v>775</v>
      </c>
      <c r="I685" s="48" t="s">
        <v>32</v>
      </c>
      <c r="J685" s="17"/>
      <c r="K685" s="17">
        <v>2</v>
      </c>
      <c r="L685" s="17">
        <v>58</v>
      </c>
      <c r="M685" s="17"/>
      <c r="N685" s="17"/>
      <c r="O685" s="17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</row>
    <row r="686" spans="1:244" ht="12" customHeight="1">
      <c r="A686" s="17">
        <f>IF(B686="户主",COUNTIF($B$5:B686,$B$5),"")</f>
      </c>
      <c r="B686" s="17" t="s">
        <v>22</v>
      </c>
      <c r="C686" s="25" t="s">
        <v>792</v>
      </c>
      <c r="D686" s="56">
        <v>72</v>
      </c>
      <c r="E686" s="41" t="s">
        <v>19</v>
      </c>
      <c r="F686" s="49" t="s">
        <v>47</v>
      </c>
      <c r="G686" s="25"/>
      <c r="H686" s="41" t="s">
        <v>775</v>
      </c>
      <c r="I686" s="48" t="s">
        <v>32</v>
      </c>
      <c r="J686" s="17"/>
      <c r="K686" s="17">
        <v>2</v>
      </c>
      <c r="L686" s="17">
        <v>58</v>
      </c>
      <c r="M686" s="17"/>
      <c r="N686" s="17"/>
      <c r="O686" s="17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</row>
    <row r="687" spans="1:244" ht="12" customHeight="1">
      <c r="A687" s="17">
        <f>IF(B687="户主",COUNTIF($B$5:B687,$B$5),"")</f>
        <v>248</v>
      </c>
      <c r="B687" s="25" t="s">
        <v>17</v>
      </c>
      <c r="C687" s="25" t="s">
        <v>793</v>
      </c>
      <c r="D687" s="24">
        <v>55</v>
      </c>
      <c r="E687" s="25" t="s">
        <v>28</v>
      </c>
      <c r="F687" s="25" t="s">
        <v>17</v>
      </c>
      <c r="G687" s="25">
        <v>1</v>
      </c>
      <c r="H687" s="25" t="s">
        <v>745</v>
      </c>
      <c r="I687" s="25" t="s">
        <v>29</v>
      </c>
      <c r="J687" s="17">
        <f>G687*289</f>
        <v>289</v>
      </c>
      <c r="K687" s="17"/>
      <c r="L687" s="17"/>
      <c r="M687" s="17">
        <f>J687+L687</f>
        <v>289</v>
      </c>
      <c r="N687" s="17">
        <f aca="true" t="shared" si="10" ref="N687:N692">1*15</f>
        <v>15</v>
      </c>
      <c r="O687" s="17">
        <f aca="true" t="shared" si="11" ref="O687:O692">M687*3+N687</f>
        <v>882</v>
      </c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</row>
    <row r="688" spans="1:244" ht="12" customHeight="1">
      <c r="A688" s="17">
        <f>IF(B688="户主",COUNTIF($B$5:B688,$B$5),"")</f>
        <v>249</v>
      </c>
      <c r="B688" s="25" t="s">
        <v>17</v>
      </c>
      <c r="C688" s="25" t="s">
        <v>794</v>
      </c>
      <c r="D688" s="24">
        <v>52</v>
      </c>
      <c r="E688" s="25" t="s">
        <v>28</v>
      </c>
      <c r="F688" s="25" t="s">
        <v>17</v>
      </c>
      <c r="G688" s="25">
        <v>1</v>
      </c>
      <c r="H688" s="25" t="s">
        <v>745</v>
      </c>
      <c r="I688" s="25" t="s">
        <v>29</v>
      </c>
      <c r="J688" s="17">
        <f>G688*289</f>
        <v>289</v>
      </c>
      <c r="K688" s="17"/>
      <c r="L688" s="17"/>
      <c r="M688" s="17">
        <f>J688+L688</f>
        <v>289</v>
      </c>
      <c r="N688" s="17">
        <f t="shared" si="10"/>
        <v>15</v>
      </c>
      <c r="O688" s="17">
        <f t="shared" si="11"/>
        <v>882</v>
      </c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</row>
    <row r="689" spans="1:244" ht="12" customHeight="1">
      <c r="A689" s="17">
        <f>IF(B689="户主",COUNTIF($B$5:B689,$B$5),"")</f>
        <v>250</v>
      </c>
      <c r="B689" s="25" t="s">
        <v>17</v>
      </c>
      <c r="C689" s="25" t="s">
        <v>795</v>
      </c>
      <c r="D689" s="24">
        <v>77</v>
      </c>
      <c r="E689" s="25" t="s">
        <v>28</v>
      </c>
      <c r="F689" s="25" t="s">
        <v>17</v>
      </c>
      <c r="G689" s="25">
        <v>1</v>
      </c>
      <c r="H689" s="25" t="s">
        <v>745</v>
      </c>
      <c r="I689" s="25" t="s">
        <v>29</v>
      </c>
      <c r="J689" s="17">
        <f>G689*289</f>
        <v>289</v>
      </c>
      <c r="K689" s="17">
        <v>2</v>
      </c>
      <c r="L689" s="17">
        <v>58</v>
      </c>
      <c r="M689" s="17">
        <f>J689+L689</f>
        <v>347</v>
      </c>
      <c r="N689" s="17">
        <f t="shared" si="10"/>
        <v>15</v>
      </c>
      <c r="O689" s="17">
        <f t="shared" si="11"/>
        <v>1056</v>
      </c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</row>
    <row r="690" spans="1:244" ht="12" customHeight="1">
      <c r="A690" s="17">
        <f>IF(B690="户主",COUNTIF($B$5:B690,$B$5),"")</f>
        <v>251</v>
      </c>
      <c r="B690" s="25" t="s">
        <v>17</v>
      </c>
      <c r="C690" s="25" t="s">
        <v>796</v>
      </c>
      <c r="D690" s="24">
        <v>55</v>
      </c>
      <c r="E690" s="25" t="s">
        <v>28</v>
      </c>
      <c r="F690" s="25" t="s">
        <v>17</v>
      </c>
      <c r="G690" s="25">
        <v>1</v>
      </c>
      <c r="H690" s="25" t="s">
        <v>754</v>
      </c>
      <c r="I690" s="25" t="s">
        <v>29</v>
      </c>
      <c r="J690" s="17">
        <f>G690*289</f>
        <v>289</v>
      </c>
      <c r="K690" s="17"/>
      <c r="L690" s="17"/>
      <c r="M690" s="17">
        <f>J690+L690</f>
        <v>289</v>
      </c>
      <c r="N690" s="17">
        <f t="shared" si="10"/>
        <v>15</v>
      </c>
      <c r="O690" s="17">
        <f t="shared" si="11"/>
        <v>882</v>
      </c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</row>
    <row r="691" spans="1:244" ht="12" customHeight="1">
      <c r="A691" s="17">
        <f>IF(B691="户主",COUNTIF($B$5:B691,$B$5),"")</f>
        <v>252</v>
      </c>
      <c r="B691" s="25" t="s">
        <v>17</v>
      </c>
      <c r="C691" s="25" t="s">
        <v>797</v>
      </c>
      <c r="D691" s="24">
        <v>77</v>
      </c>
      <c r="E691" s="25" t="s">
        <v>28</v>
      </c>
      <c r="F691" s="25" t="s">
        <v>17</v>
      </c>
      <c r="G691" s="25">
        <v>1</v>
      </c>
      <c r="H691" s="25" t="s">
        <v>754</v>
      </c>
      <c r="I691" s="25" t="s">
        <v>21</v>
      </c>
      <c r="J691" s="17">
        <f>G691*245</f>
        <v>245</v>
      </c>
      <c r="K691" s="17">
        <v>2</v>
      </c>
      <c r="L691" s="17">
        <v>58</v>
      </c>
      <c r="M691" s="17">
        <f>J691+L691</f>
        <v>303</v>
      </c>
      <c r="N691" s="17">
        <f t="shared" si="10"/>
        <v>15</v>
      </c>
      <c r="O691" s="17">
        <f t="shared" si="11"/>
        <v>924</v>
      </c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</row>
    <row r="692" spans="1:244" ht="12" customHeight="1">
      <c r="A692" s="17">
        <f>IF(B692="户主",COUNTIF($B$5:B692,$B$5),"")</f>
        <v>253</v>
      </c>
      <c r="B692" s="25" t="s">
        <v>17</v>
      </c>
      <c r="C692" s="25" t="s">
        <v>616</v>
      </c>
      <c r="D692" s="24">
        <v>48</v>
      </c>
      <c r="E692" s="25" t="s">
        <v>28</v>
      </c>
      <c r="F692" s="25" t="s">
        <v>17</v>
      </c>
      <c r="G692" s="25">
        <v>4</v>
      </c>
      <c r="H692" s="25" t="s">
        <v>754</v>
      </c>
      <c r="I692" s="25" t="s">
        <v>21</v>
      </c>
      <c r="J692" s="17">
        <f>G692*245</f>
        <v>980</v>
      </c>
      <c r="K692" s="17"/>
      <c r="L692" s="17"/>
      <c r="M692" s="17">
        <f>J692+L692+L693+L695</f>
        <v>1125</v>
      </c>
      <c r="N692" s="17">
        <f t="shared" si="10"/>
        <v>15</v>
      </c>
      <c r="O692" s="17">
        <f t="shared" si="11"/>
        <v>3390</v>
      </c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</row>
    <row r="693" spans="1:244" ht="12" customHeight="1">
      <c r="A693" s="17">
        <f>IF(B693="户主",COUNTIF($B$5:B693,$B$5),"")</f>
      </c>
      <c r="B693" s="25" t="s">
        <v>22</v>
      </c>
      <c r="C693" s="25" t="s">
        <v>798</v>
      </c>
      <c r="D693" s="24">
        <v>46</v>
      </c>
      <c r="E693" s="25" t="s">
        <v>19</v>
      </c>
      <c r="F693" s="25" t="s">
        <v>66</v>
      </c>
      <c r="G693" s="25"/>
      <c r="H693" s="25" t="s">
        <v>754</v>
      </c>
      <c r="I693" s="25" t="s">
        <v>21</v>
      </c>
      <c r="J693" s="17"/>
      <c r="K693" s="17"/>
      <c r="L693" s="17"/>
      <c r="M693" s="17"/>
      <c r="N693" s="17"/>
      <c r="O693" s="17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</row>
    <row r="694" spans="1:251" s="5" customFormat="1" ht="12" customHeight="1">
      <c r="A694" s="17"/>
      <c r="B694" s="17" t="s">
        <v>22</v>
      </c>
      <c r="C694" s="17" t="s">
        <v>799</v>
      </c>
      <c r="D694" s="24">
        <v>23</v>
      </c>
      <c r="E694" s="17" t="s">
        <v>28</v>
      </c>
      <c r="F694" s="17" t="s">
        <v>34</v>
      </c>
      <c r="G694" s="17"/>
      <c r="H694" s="17" t="s">
        <v>754</v>
      </c>
      <c r="I694" s="17" t="s">
        <v>21</v>
      </c>
      <c r="J694" s="17"/>
      <c r="K694" s="17"/>
      <c r="L694" s="17"/>
      <c r="M694" s="17"/>
      <c r="N694" s="17"/>
      <c r="O694" s="17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11"/>
      <c r="IL694" s="11"/>
      <c r="IM694" s="11"/>
      <c r="IN694" s="11"/>
      <c r="IO694" s="11"/>
      <c r="IP694" s="11"/>
      <c r="IQ694" s="11"/>
    </row>
    <row r="695" spans="1:244" ht="12" customHeight="1">
      <c r="A695" s="17">
        <f>IF(B695="户主",COUNTIF($B$5:B695,$B$5),"")</f>
      </c>
      <c r="B695" s="25" t="s">
        <v>22</v>
      </c>
      <c r="C695" s="25" t="s">
        <v>800</v>
      </c>
      <c r="D695" s="24">
        <v>7</v>
      </c>
      <c r="E695" s="25" t="s">
        <v>28</v>
      </c>
      <c r="F695" s="25" t="s">
        <v>34</v>
      </c>
      <c r="G695" s="25"/>
      <c r="H695" s="25" t="s">
        <v>754</v>
      </c>
      <c r="I695" s="25" t="s">
        <v>21</v>
      </c>
      <c r="J695" s="17"/>
      <c r="K695" s="17">
        <v>4</v>
      </c>
      <c r="L695" s="17">
        <v>145</v>
      </c>
      <c r="M695" s="17"/>
      <c r="N695" s="17"/>
      <c r="O695" s="17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</row>
    <row r="696" spans="1:244" ht="12" customHeight="1">
      <c r="A696" s="17">
        <f>IF(B696="户主",COUNTIF($B$5:B696,$B$5),"")</f>
        <v>254</v>
      </c>
      <c r="B696" s="25" t="s">
        <v>17</v>
      </c>
      <c r="C696" s="25" t="s">
        <v>801</v>
      </c>
      <c r="D696" s="24">
        <v>54</v>
      </c>
      <c r="E696" s="25" t="s">
        <v>28</v>
      </c>
      <c r="F696" s="25" t="s">
        <v>17</v>
      </c>
      <c r="G696" s="25">
        <v>1</v>
      </c>
      <c r="H696" s="25" t="s">
        <v>754</v>
      </c>
      <c r="I696" s="25" t="s">
        <v>21</v>
      </c>
      <c r="J696" s="17">
        <f>G696*245</f>
        <v>245</v>
      </c>
      <c r="K696" s="17"/>
      <c r="L696" s="17"/>
      <c r="M696" s="17">
        <f aca="true" t="shared" si="12" ref="M696:M702">J696+L696</f>
        <v>245</v>
      </c>
      <c r="N696" s="17">
        <f aca="true" t="shared" si="13" ref="N695:N703">1*15</f>
        <v>15</v>
      </c>
      <c r="O696" s="17">
        <f aca="true" t="shared" si="14" ref="O696:O703">M696*3+N696</f>
        <v>750</v>
      </c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</row>
    <row r="697" spans="1:244" ht="12" customHeight="1">
      <c r="A697" s="17">
        <f>IF(B697="户主",COUNTIF($B$5:B697,$B$5),"")</f>
        <v>255</v>
      </c>
      <c r="B697" s="25" t="s">
        <v>17</v>
      </c>
      <c r="C697" s="25" t="s">
        <v>802</v>
      </c>
      <c r="D697" s="24">
        <v>58</v>
      </c>
      <c r="E697" s="25" t="s">
        <v>28</v>
      </c>
      <c r="F697" s="25" t="s">
        <v>17</v>
      </c>
      <c r="G697" s="25">
        <v>1</v>
      </c>
      <c r="H697" s="25" t="s">
        <v>754</v>
      </c>
      <c r="I697" s="25" t="s">
        <v>32</v>
      </c>
      <c r="J697" s="17">
        <f>G697*130</f>
        <v>130</v>
      </c>
      <c r="K697" s="17"/>
      <c r="L697" s="17"/>
      <c r="M697" s="17">
        <f t="shared" si="12"/>
        <v>130</v>
      </c>
      <c r="N697" s="17">
        <f t="shared" si="13"/>
        <v>15</v>
      </c>
      <c r="O697" s="17">
        <f t="shared" si="14"/>
        <v>405</v>
      </c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</row>
    <row r="698" spans="1:244" ht="12" customHeight="1">
      <c r="A698" s="17">
        <f>IF(B698="户主",COUNTIF($B$5:B698,$B$5),"")</f>
        <v>256</v>
      </c>
      <c r="B698" s="25" t="s">
        <v>17</v>
      </c>
      <c r="C698" s="25" t="s">
        <v>803</v>
      </c>
      <c r="D698" s="24">
        <v>48</v>
      </c>
      <c r="E698" s="25" t="s">
        <v>28</v>
      </c>
      <c r="F698" s="25" t="s">
        <v>17</v>
      </c>
      <c r="G698" s="25">
        <v>1</v>
      </c>
      <c r="H698" s="25" t="s">
        <v>754</v>
      </c>
      <c r="I698" s="25" t="s">
        <v>32</v>
      </c>
      <c r="J698" s="17">
        <f>G698*130</f>
        <v>130</v>
      </c>
      <c r="K698" s="17"/>
      <c r="L698" s="17"/>
      <c r="M698" s="17">
        <f t="shared" si="12"/>
        <v>130</v>
      </c>
      <c r="N698" s="17">
        <f t="shared" si="13"/>
        <v>15</v>
      </c>
      <c r="O698" s="17">
        <f t="shared" si="14"/>
        <v>405</v>
      </c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</row>
    <row r="699" spans="1:244" ht="12" customHeight="1">
      <c r="A699" s="17">
        <f>IF(B699="户主",COUNTIF($B$5:B699,$B$5),"")</f>
        <v>257</v>
      </c>
      <c r="B699" s="25" t="s">
        <v>17</v>
      </c>
      <c r="C699" s="25" t="s">
        <v>804</v>
      </c>
      <c r="D699" s="24">
        <v>48</v>
      </c>
      <c r="E699" s="25" t="s">
        <v>28</v>
      </c>
      <c r="F699" s="25" t="s">
        <v>17</v>
      </c>
      <c r="G699" s="25">
        <v>1</v>
      </c>
      <c r="H699" s="25" t="s">
        <v>754</v>
      </c>
      <c r="I699" s="25" t="s">
        <v>21</v>
      </c>
      <c r="J699" s="17">
        <f>G699*245</f>
        <v>245</v>
      </c>
      <c r="K699" s="17"/>
      <c r="L699" s="17"/>
      <c r="M699" s="17">
        <f t="shared" si="12"/>
        <v>245</v>
      </c>
      <c r="N699" s="17">
        <f t="shared" si="13"/>
        <v>15</v>
      </c>
      <c r="O699" s="17">
        <f t="shared" si="14"/>
        <v>750</v>
      </c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</row>
    <row r="700" spans="1:244" ht="12" customHeight="1">
      <c r="A700" s="17">
        <f>IF(B700="户主",COUNTIF($B$5:B700,$B$5),"")</f>
        <v>258</v>
      </c>
      <c r="B700" s="25" t="s">
        <v>17</v>
      </c>
      <c r="C700" s="25" t="s">
        <v>805</v>
      </c>
      <c r="D700" s="24">
        <v>55</v>
      </c>
      <c r="E700" s="25" t="s">
        <v>19</v>
      </c>
      <c r="F700" s="25" t="s">
        <v>806</v>
      </c>
      <c r="G700" s="25">
        <v>1</v>
      </c>
      <c r="H700" s="25" t="s">
        <v>762</v>
      </c>
      <c r="I700" s="25" t="s">
        <v>29</v>
      </c>
      <c r="J700" s="17">
        <f>G700*289</f>
        <v>289</v>
      </c>
      <c r="K700" s="17"/>
      <c r="L700" s="17"/>
      <c r="M700" s="17">
        <f t="shared" si="12"/>
        <v>289</v>
      </c>
      <c r="N700" s="17">
        <f t="shared" si="13"/>
        <v>15</v>
      </c>
      <c r="O700" s="17">
        <f t="shared" si="14"/>
        <v>882</v>
      </c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</row>
    <row r="701" spans="1:244" ht="12" customHeight="1">
      <c r="A701" s="17">
        <f>IF(B701="户主",COUNTIF($B$5:B701,$B$5),"")</f>
        <v>259</v>
      </c>
      <c r="B701" s="25" t="s">
        <v>17</v>
      </c>
      <c r="C701" s="25" t="s">
        <v>807</v>
      </c>
      <c r="D701" s="24">
        <v>52</v>
      </c>
      <c r="E701" s="25" t="s">
        <v>28</v>
      </c>
      <c r="F701" s="25" t="s">
        <v>17</v>
      </c>
      <c r="G701" s="25">
        <v>1</v>
      </c>
      <c r="H701" s="25" t="s">
        <v>762</v>
      </c>
      <c r="I701" s="25" t="s">
        <v>21</v>
      </c>
      <c r="J701" s="17">
        <f aca="true" t="shared" si="15" ref="J701:J710">G701*245</f>
        <v>245</v>
      </c>
      <c r="K701" s="17"/>
      <c r="L701" s="17"/>
      <c r="M701" s="17">
        <f t="shared" si="12"/>
        <v>245</v>
      </c>
      <c r="N701" s="17">
        <f t="shared" si="13"/>
        <v>15</v>
      </c>
      <c r="O701" s="17">
        <f t="shared" si="14"/>
        <v>750</v>
      </c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</row>
    <row r="702" spans="1:244" ht="12" customHeight="1">
      <c r="A702" s="17">
        <f>IF(B702="户主",COUNTIF($B$5:B702,$B$5),"")</f>
        <v>260</v>
      </c>
      <c r="B702" s="25" t="s">
        <v>17</v>
      </c>
      <c r="C702" s="25" t="s">
        <v>808</v>
      </c>
      <c r="D702" s="24">
        <v>52</v>
      </c>
      <c r="E702" s="25" t="s">
        <v>28</v>
      </c>
      <c r="F702" s="25" t="s">
        <v>17</v>
      </c>
      <c r="G702" s="25">
        <v>1</v>
      </c>
      <c r="H702" s="25" t="s">
        <v>762</v>
      </c>
      <c r="I702" s="25" t="s">
        <v>21</v>
      </c>
      <c r="J702" s="17">
        <f t="shared" si="15"/>
        <v>245</v>
      </c>
      <c r="K702" s="17"/>
      <c r="L702" s="17"/>
      <c r="M702" s="17">
        <f t="shared" si="12"/>
        <v>245</v>
      </c>
      <c r="N702" s="17">
        <f t="shared" si="13"/>
        <v>15</v>
      </c>
      <c r="O702" s="17">
        <f t="shared" si="14"/>
        <v>750</v>
      </c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</row>
    <row r="703" spans="1:244" ht="12" customHeight="1">
      <c r="A703" s="17">
        <f>IF(B703="户主",COUNTIF($B$5:B703,$B$5),"")</f>
        <v>261</v>
      </c>
      <c r="B703" s="25" t="s">
        <v>17</v>
      </c>
      <c r="C703" s="25" t="s">
        <v>809</v>
      </c>
      <c r="D703" s="24">
        <v>52</v>
      </c>
      <c r="E703" s="25" t="s">
        <v>28</v>
      </c>
      <c r="F703" s="25" t="s">
        <v>17</v>
      </c>
      <c r="G703" s="25">
        <v>3</v>
      </c>
      <c r="H703" s="25" t="s">
        <v>762</v>
      </c>
      <c r="I703" s="25" t="s">
        <v>21</v>
      </c>
      <c r="J703" s="17">
        <f t="shared" si="15"/>
        <v>735</v>
      </c>
      <c r="K703" s="17">
        <v>6</v>
      </c>
      <c r="L703" s="17">
        <v>145</v>
      </c>
      <c r="M703" s="17">
        <f>J703+L703+L704+L705</f>
        <v>880</v>
      </c>
      <c r="N703" s="17">
        <f t="shared" si="13"/>
        <v>15</v>
      </c>
      <c r="O703" s="17">
        <f t="shared" si="14"/>
        <v>2655</v>
      </c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</row>
    <row r="704" spans="1:244" ht="12" customHeight="1">
      <c r="A704" s="17">
        <f>IF(B704="户主",COUNTIF($B$5:B704,$B$5),"")</f>
      </c>
      <c r="B704" s="25" t="s">
        <v>22</v>
      </c>
      <c r="C704" s="25" t="s">
        <v>810</v>
      </c>
      <c r="D704" s="24">
        <v>50</v>
      </c>
      <c r="E704" s="25" t="s">
        <v>19</v>
      </c>
      <c r="F704" s="25" t="s">
        <v>66</v>
      </c>
      <c r="G704" s="25"/>
      <c r="H704" s="25" t="s">
        <v>762</v>
      </c>
      <c r="I704" s="25" t="s">
        <v>21</v>
      </c>
      <c r="J704" s="17"/>
      <c r="K704" s="17"/>
      <c r="L704" s="17"/>
      <c r="M704" s="17"/>
      <c r="N704" s="17"/>
      <c r="O704" s="17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</row>
    <row r="705" spans="1:244" ht="12" customHeight="1">
      <c r="A705" s="17">
        <f>IF(B705="户主",COUNTIF($B$5:B705,$B$5),"")</f>
      </c>
      <c r="B705" s="17" t="s">
        <v>22</v>
      </c>
      <c r="C705" s="25" t="s">
        <v>811</v>
      </c>
      <c r="D705" s="24">
        <v>22</v>
      </c>
      <c r="E705" s="25" t="s">
        <v>19</v>
      </c>
      <c r="F705" s="25" t="s">
        <v>95</v>
      </c>
      <c r="G705" s="25"/>
      <c r="H705" s="25" t="s">
        <v>762</v>
      </c>
      <c r="I705" s="25" t="s">
        <v>21</v>
      </c>
      <c r="J705" s="17"/>
      <c r="K705" s="17"/>
      <c r="L705" s="17"/>
      <c r="M705" s="17"/>
      <c r="N705" s="17"/>
      <c r="O705" s="17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</row>
    <row r="706" spans="1:244" ht="12" customHeight="1">
      <c r="A706" s="17">
        <f>IF(B706="户主",COUNTIF($B$5:B706,$B$5),"")</f>
        <v>262</v>
      </c>
      <c r="B706" s="25" t="s">
        <v>17</v>
      </c>
      <c r="C706" s="25" t="s">
        <v>812</v>
      </c>
      <c r="D706" s="24">
        <v>43</v>
      </c>
      <c r="E706" s="25" t="s">
        <v>28</v>
      </c>
      <c r="F706" s="25" t="s">
        <v>17</v>
      </c>
      <c r="G706" s="25">
        <v>4</v>
      </c>
      <c r="H706" s="25" t="s">
        <v>775</v>
      </c>
      <c r="I706" s="25" t="s">
        <v>21</v>
      </c>
      <c r="J706" s="17">
        <f t="shared" si="15"/>
        <v>980</v>
      </c>
      <c r="K706" s="17"/>
      <c r="L706" s="17"/>
      <c r="M706" s="17">
        <f>J706+L706+L707+L708+L709</f>
        <v>1067</v>
      </c>
      <c r="N706" s="17">
        <f>1*15</f>
        <v>15</v>
      </c>
      <c r="O706" s="17">
        <f>M706*3+N706</f>
        <v>3216</v>
      </c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</row>
    <row r="707" spans="1:244" ht="12" customHeight="1">
      <c r="A707" s="17">
        <f>IF(B707="户主",COUNTIF($B$5:B707,$B$5),"")</f>
      </c>
      <c r="B707" s="25" t="s">
        <v>22</v>
      </c>
      <c r="C707" s="25" t="s">
        <v>813</v>
      </c>
      <c r="D707" s="24">
        <v>40</v>
      </c>
      <c r="E707" s="25" t="s">
        <v>19</v>
      </c>
      <c r="F707" s="25" t="s">
        <v>66</v>
      </c>
      <c r="G707" s="25"/>
      <c r="H707" s="25" t="s">
        <v>775</v>
      </c>
      <c r="I707" s="25" t="s">
        <v>21</v>
      </c>
      <c r="J707" s="17"/>
      <c r="K707" s="17"/>
      <c r="L707" s="17"/>
      <c r="M707" s="17"/>
      <c r="N707" s="17"/>
      <c r="O707" s="17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</row>
    <row r="708" spans="1:244" ht="12" customHeight="1">
      <c r="A708" s="17">
        <f>IF(B708="户主",COUNTIF($B$5:B708,$B$5),"")</f>
      </c>
      <c r="B708" s="25" t="s">
        <v>22</v>
      </c>
      <c r="C708" s="25" t="s">
        <v>814</v>
      </c>
      <c r="D708" s="24">
        <v>17</v>
      </c>
      <c r="E708" s="25" t="s">
        <v>19</v>
      </c>
      <c r="F708" s="25" t="s">
        <v>40</v>
      </c>
      <c r="G708" s="25"/>
      <c r="H708" s="25" t="s">
        <v>775</v>
      </c>
      <c r="I708" s="25" t="s">
        <v>21</v>
      </c>
      <c r="J708" s="17"/>
      <c r="K708" s="17"/>
      <c r="L708" s="17"/>
      <c r="M708" s="17"/>
      <c r="N708" s="17"/>
      <c r="O708" s="17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</row>
    <row r="709" spans="1:244" ht="12" customHeight="1">
      <c r="A709" s="17">
        <f>IF(B709="户主",COUNTIF($B$5:B709,$B$5),"")</f>
      </c>
      <c r="B709" s="25" t="s">
        <v>22</v>
      </c>
      <c r="C709" s="25" t="s">
        <v>815</v>
      </c>
      <c r="D709" s="24">
        <v>10</v>
      </c>
      <c r="E709" s="25" t="s">
        <v>28</v>
      </c>
      <c r="F709" s="25" t="s">
        <v>34</v>
      </c>
      <c r="G709" s="25"/>
      <c r="H709" s="25" t="s">
        <v>775</v>
      </c>
      <c r="I709" s="25" t="s">
        <v>21</v>
      </c>
      <c r="J709" s="17"/>
      <c r="K709" s="17">
        <v>3</v>
      </c>
      <c r="L709" s="17">
        <v>87</v>
      </c>
      <c r="M709" s="17"/>
      <c r="N709" s="17"/>
      <c r="O709" s="17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</row>
    <row r="710" spans="1:244" ht="12" customHeight="1">
      <c r="A710" s="17">
        <f>IF(B710="户主",COUNTIF($B$5:B710,$B$5),"")</f>
        <v>263</v>
      </c>
      <c r="B710" s="25" t="s">
        <v>17</v>
      </c>
      <c r="C710" s="25" t="s">
        <v>816</v>
      </c>
      <c r="D710" s="24">
        <v>78</v>
      </c>
      <c r="E710" s="25" t="s">
        <v>19</v>
      </c>
      <c r="F710" s="25" t="s">
        <v>17</v>
      </c>
      <c r="G710" s="25">
        <v>2</v>
      </c>
      <c r="H710" s="25" t="s">
        <v>775</v>
      </c>
      <c r="I710" s="25" t="s">
        <v>21</v>
      </c>
      <c r="J710" s="17">
        <f t="shared" si="15"/>
        <v>490</v>
      </c>
      <c r="K710" s="17">
        <v>2</v>
      </c>
      <c r="L710" s="17">
        <v>58</v>
      </c>
      <c r="M710" s="17">
        <f>J710+L710+L711</f>
        <v>606</v>
      </c>
      <c r="N710" s="17">
        <f>1*15</f>
        <v>15</v>
      </c>
      <c r="O710" s="17">
        <f>M710*3+N710</f>
        <v>1833</v>
      </c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</row>
    <row r="711" spans="1:244" ht="12" customHeight="1">
      <c r="A711" s="17">
        <f>IF(B711="户主",COUNTIF($B$5:B711,$B$5),"")</f>
      </c>
      <c r="B711" s="25" t="s">
        <v>22</v>
      </c>
      <c r="C711" s="25" t="s">
        <v>817</v>
      </c>
      <c r="D711" s="24">
        <v>70</v>
      </c>
      <c r="E711" s="25" t="s">
        <v>28</v>
      </c>
      <c r="F711" s="25" t="s">
        <v>194</v>
      </c>
      <c r="G711" s="25"/>
      <c r="H711" s="25" t="s">
        <v>775</v>
      </c>
      <c r="I711" s="25" t="s">
        <v>21</v>
      </c>
      <c r="J711" s="17"/>
      <c r="K711" s="35">
        <v>2</v>
      </c>
      <c r="L711" s="35">
        <v>58</v>
      </c>
      <c r="M711" s="17"/>
      <c r="N711" s="17"/>
      <c r="O711" s="17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</row>
    <row r="712" spans="1:244" ht="12" customHeight="1">
      <c r="A712" s="17">
        <f>IF(B712="户主",COUNTIF($B$5:B712,$B$5),"")</f>
        <v>264</v>
      </c>
      <c r="B712" s="25" t="s">
        <v>17</v>
      </c>
      <c r="C712" s="25" t="s">
        <v>818</v>
      </c>
      <c r="D712" s="24">
        <v>51</v>
      </c>
      <c r="E712" s="25" t="s">
        <v>28</v>
      </c>
      <c r="F712" s="25" t="s">
        <v>17</v>
      </c>
      <c r="G712" s="25">
        <v>1</v>
      </c>
      <c r="H712" s="25" t="s">
        <v>762</v>
      </c>
      <c r="I712" s="25" t="s">
        <v>32</v>
      </c>
      <c r="J712" s="17">
        <f>G712*130</f>
        <v>130</v>
      </c>
      <c r="K712" s="17"/>
      <c r="L712" s="17"/>
      <c r="M712" s="17">
        <f>J712+L712</f>
        <v>130</v>
      </c>
      <c r="N712" s="17">
        <f>1*15</f>
        <v>15</v>
      </c>
      <c r="O712" s="17">
        <f>M712*3+N712</f>
        <v>405</v>
      </c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</row>
    <row r="713" spans="1:249" s="3" customFormat="1" ht="12" customHeight="1">
      <c r="A713" s="17">
        <f>IF(B713="户主",COUNTIF($B$5:B713,$B$5),"")</f>
        <v>265</v>
      </c>
      <c r="B713" s="27" t="s">
        <v>17</v>
      </c>
      <c r="C713" s="27" t="s">
        <v>819</v>
      </c>
      <c r="D713" s="24">
        <v>54</v>
      </c>
      <c r="E713" s="27" t="s">
        <v>28</v>
      </c>
      <c r="F713" s="27" t="s">
        <v>17</v>
      </c>
      <c r="G713" s="27">
        <v>4</v>
      </c>
      <c r="H713" s="27" t="s">
        <v>745</v>
      </c>
      <c r="I713" s="27" t="s">
        <v>32</v>
      </c>
      <c r="J713" s="28">
        <f>G713*130</f>
        <v>520</v>
      </c>
      <c r="K713" s="24"/>
      <c r="L713" s="24"/>
      <c r="M713" s="35">
        <f>J713+L713+L714+L715+L716</f>
        <v>520</v>
      </c>
      <c r="N713" s="17">
        <v>15</v>
      </c>
      <c r="O713" s="17">
        <f>M713*3+N713</f>
        <v>1575</v>
      </c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  <c r="HT713" s="9"/>
      <c r="HU713" s="9"/>
      <c r="HV713" s="9"/>
      <c r="HW713" s="9"/>
      <c r="HX713" s="9"/>
      <c r="HY713" s="9"/>
      <c r="HZ713" s="9"/>
      <c r="IA713" s="9"/>
      <c r="IB713" s="9"/>
      <c r="IC713" s="9"/>
      <c r="ID713" s="9"/>
      <c r="IE713" s="9"/>
      <c r="IF713" s="9"/>
      <c r="IG713" s="9"/>
      <c r="IH713" s="9"/>
      <c r="II713" s="9"/>
      <c r="IJ713" s="9"/>
      <c r="IK713" s="11"/>
      <c r="IL713" s="11"/>
      <c r="IM713" s="11"/>
      <c r="IN713" s="11"/>
      <c r="IO713" s="11"/>
    </row>
    <row r="714" spans="1:249" s="3" customFormat="1" ht="12" customHeight="1">
      <c r="A714" s="26">
        <f>IF(B714="户主",COUNTIF(B$5:$B714,$B$5),"")</f>
      </c>
      <c r="B714" s="27" t="s">
        <v>22</v>
      </c>
      <c r="C714" s="27" t="s">
        <v>820</v>
      </c>
      <c r="D714" s="24">
        <v>52</v>
      </c>
      <c r="E714" s="27" t="s">
        <v>19</v>
      </c>
      <c r="F714" s="27" t="s">
        <v>208</v>
      </c>
      <c r="G714" s="27"/>
      <c r="H714" s="27" t="s">
        <v>745</v>
      </c>
      <c r="I714" s="27" t="s">
        <v>32</v>
      </c>
      <c r="J714" s="28"/>
      <c r="K714" s="24"/>
      <c r="L714" s="24"/>
      <c r="M714" s="24"/>
      <c r="N714" s="17"/>
      <c r="O714" s="36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  <c r="GR714" s="9"/>
      <c r="GS714" s="9"/>
      <c r="GT714" s="9"/>
      <c r="GU714" s="9"/>
      <c r="GV714" s="9"/>
      <c r="GW714" s="9"/>
      <c r="GX714" s="9"/>
      <c r="GY714" s="9"/>
      <c r="GZ714" s="9"/>
      <c r="HA714" s="9"/>
      <c r="HB714" s="9"/>
      <c r="HC714" s="9"/>
      <c r="HD714" s="9"/>
      <c r="HE714" s="9"/>
      <c r="HF714" s="9"/>
      <c r="HG714" s="9"/>
      <c r="HH714" s="9"/>
      <c r="HI714" s="9"/>
      <c r="HJ714" s="9"/>
      <c r="HK714" s="9"/>
      <c r="HL714" s="9"/>
      <c r="HM714" s="9"/>
      <c r="HN714" s="9"/>
      <c r="HO714" s="9"/>
      <c r="HP714" s="9"/>
      <c r="HQ714" s="9"/>
      <c r="HR714" s="9"/>
      <c r="HS714" s="9"/>
      <c r="HT714" s="9"/>
      <c r="HU714" s="9"/>
      <c r="HV714" s="9"/>
      <c r="HW714" s="9"/>
      <c r="HX714" s="9"/>
      <c r="HY714" s="9"/>
      <c r="HZ714" s="9"/>
      <c r="IA714" s="9"/>
      <c r="IB714" s="9"/>
      <c r="IC714" s="9"/>
      <c r="ID714" s="9"/>
      <c r="IE714" s="9"/>
      <c r="IF714" s="9"/>
      <c r="IG714" s="9"/>
      <c r="IH714" s="9"/>
      <c r="II714" s="9"/>
      <c r="IJ714" s="9"/>
      <c r="IK714" s="11"/>
      <c r="IL714" s="11"/>
      <c r="IM714" s="11"/>
      <c r="IN714" s="11"/>
      <c r="IO714" s="11"/>
    </row>
    <row r="715" spans="1:250" s="3" customFormat="1" ht="12" customHeight="1">
      <c r="A715" s="26">
        <f>IF(B715="户主",COUNTIF(B$5:$B715,$B$5),"")</f>
      </c>
      <c r="B715" s="27" t="s">
        <v>22</v>
      </c>
      <c r="C715" s="27" t="s">
        <v>821</v>
      </c>
      <c r="D715" s="24">
        <v>23</v>
      </c>
      <c r="E715" s="27" t="s">
        <v>19</v>
      </c>
      <c r="F715" s="27" t="s">
        <v>95</v>
      </c>
      <c r="G715" s="27"/>
      <c r="H715" s="27" t="s">
        <v>745</v>
      </c>
      <c r="I715" s="27" t="s">
        <v>32</v>
      </c>
      <c r="J715" s="28"/>
      <c r="K715" s="24"/>
      <c r="L715" s="24"/>
      <c r="M715" s="24"/>
      <c r="N715" s="17"/>
      <c r="O715" s="36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  <c r="GR715" s="9"/>
      <c r="GS715" s="9"/>
      <c r="GT715" s="9"/>
      <c r="GU715" s="9"/>
      <c r="GV715" s="9"/>
      <c r="GW715" s="9"/>
      <c r="GX715" s="9"/>
      <c r="GY715" s="9"/>
      <c r="GZ715" s="9"/>
      <c r="HA715" s="9"/>
      <c r="HB715" s="9"/>
      <c r="HC715" s="9"/>
      <c r="HD715" s="9"/>
      <c r="HE715" s="9"/>
      <c r="HF715" s="9"/>
      <c r="HG715" s="9"/>
      <c r="HH715" s="9"/>
      <c r="HI715" s="9"/>
      <c r="HJ715" s="9"/>
      <c r="HK715" s="9"/>
      <c r="HL715" s="9"/>
      <c r="HM715" s="9"/>
      <c r="HN715" s="9"/>
      <c r="HO715" s="9"/>
      <c r="HP715" s="9"/>
      <c r="HQ715" s="9"/>
      <c r="HR715" s="9"/>
      <c r="HS715" s="9"/>
      <c r="HT715" s="9"/>
      <c r="HU715" s="9"/>
      <c r="HV715" s="9"/>
      <c r="HW715" s="9"/>
      <c r="HX715" s="9"/>
      <c r="HY715" s="9"/>
      <c r="HZ715" s="9"/>
      <c r="IA715" s="9"/>
      <c r="IB715" s="9"/>
      <c r="IC715" s="9"/>
      <c r="ID715" s="9"/>
      <c r="IE715" s="9"/>
      <c r="IF715" s="9"/>
      <c r="IG715" s="9"/>
      <c r="IH715" s="9"/>
      <c r="II715" s="9"/>
      <c r="IJ715" s="9"/>
      <c r="IK715" s="11"/>
      <c r="IL715" s="11"/>
      <c r="IM715" s="11"/>
      <c r="IN715" s="11"/>
      <c r="IO715" s="11"/>
      <c r="IP715" s="11"/>
    </row>
    <row r="716" spans="1:249" s="3" customFormat="1" ht="12" customHeight="1">
      <c r="A716" s="26">
        <f>IF(B716="户主",COUNTIF(B$5:$B716,$B$5),"")</f>
      </c>
      <c r="B716" s="27" t="s">
        <v>22</v>
      </c>
      <c r="C716" s="27" t="s">
        <v>822</v>
      </c>
      <c r="D716" s="28">
        <v>18</v>
      </c>
      <c r="E716" s="27" t="s">
        <v>28</v>
      </c>
      <c r="F716" s="27" t="s">
        <v>93</v>
      </c>
      <c r="G716" s="27"/>
      <c r="H716" s="27" t="s">
        <v>745</v>
      </c>
      <c r="I716" s="27" t="s">
        <v>32</v>
      </c>
      <c r="J716" s="28"/>
      <c r="K716" s="35"/>
      <c r="L716" s="35"/>
      <c r="M716" s="35"/>
      <c r="N716" s="17"/>
      <c r="O716" s="36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  <c r="HT716" s="9"/>
      <c r="HU716" s="9"/>
      <c r="HV716" s="9"/>
      <c r="HW716" s="9"/>
      <c r="HX716" s="9"/>
      <c r="HY716" s="9"/>
      <c r="HZ716" s="9"/>
      <c r="IA716" s="9"/>
      <c r="IB716" s="9"/>
      <c r="IC716" s="9"/>
      <c r="ID716" s="9"/>
      <c r="IE716" s="9"/>
      <c r="IF716" s="9"/>
      <c r="IG716" s="9"/>
      <c r="IH716" s="9"/>
      <c r="II716" s="9"/>
      <c r="IJ716" s="9"/>
      <c r="IK716" s="11"/>
      <c r="IL716" s="11"/>
      <c r="IM716" s="11"/>
      <c r="IN716" s="11"/>
      <c r="IO716" s="11"/>
    </row>
    <row r="717" spans="1:249" s="3" customFormat="1" ht="12" customHeight="1">
      <c r="A717" s="17">
        <f>IF(B717="户主",COUNTIF($B$5:B717,$B$5),"")</f>
        <v>266</v>
      </c>
      <c r="B717" s="27" t="s">
        <v>17</v>
      </c>
      <c r="C717" s="27" t="s">
        <v>823</v>
      </c>
      <c r="D717" s="24">
        <v>44</v>
      </c>
      <c r="E717" s="27" t="s">
        <v>28</v>
      </c>
      <c r="F717" s="27" t="s">
        <v>17</v>
      </c>
      <c r="G717" s="28">
        <v>5</v>
      </c>
      <c r="H717" s="27" t="s">
        <v>762</v>
      </c>
      <c r="I717" s="27" t="s">
        <v>32</v>
      </c>
      <c r="J717" s="28">
        <f>G717*130</f>
        <v>650</v>
      </c>
      <c r="K717" s="24"/>
      <c r="L717" s="24"/>
      <c r="M717" s="24">
        <f>J717+L717+L718+L719+L720+L721</f>
        <v>795</v>
      </c>
      <c r="N717" s="17">
        <v>15</v>
      </c>
      <c r="O717" s="17">
        <f>M717*3+N717</f>
        <v>2400</v>
      </c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  <c r="HF717" s="9"/>
      <c r="HG717" s="9"/>
      <c r="HH717" s="9"/>
      <c r="HI717" s="9"/>
      <c r="HJ717" s="9"/>
      <c r="HK717" s="9"/>
      <c r="HL717" s="9"/>
      <c r="HM717" s="9"/>
      <c r="HN717" s="9"/>
      <c r="HO717" s="9"/>
      <c r="HP717" s="9"/>
      <c r="HQ717" s="9"/>
      <c r="HR717" s="9"/>
      <c r="HS717" s="9"/>
      <c r="HT717" s="9"/>
      <c r="HU717" s="9"/>
      <c r="HV717" s="9"/>
      <c r="HW717" s="9"/>
      <c r="HX717" s="9"/>
      <c r="HY717" s="9"/>
      <c r="HZ717" s="9"/>
      <c r="IA717" s="9"/>
      <c r="IB717" s="9"/>
      <c r="IC717" s="9"/>
      <c r="ID717" s="9"/>
      <c r="IE717" s="9"/>
      <c r="IF717" s="9"/>
      <c r="IG717" s="9"/>
      <c r="IH717" s="9"/>
      <c r="II717" s="9"/>
      <c r="IJ717" s="9"/>
      <c r="IK717" s="11"/>
      <c r="IL717" s="11"/>
      <c r="IM717" s="11"/>
      <c r="IN717" s="11"/>
      <c r="IO717" s="11"/>
    </row>
    <row r="718" spans="1:249" s="3" customFormat="1" ht="12" customHeight="1">
      <c r="A718" s="26">
        <f>IF(B718="户主",COUNTIF(B$5:$B718,$B$5),"")</f>
      </c>
      <c r="B718" s="27" t="s">
        <v>22</v>
      </c>
      <c r="C718" s="27" t="s">
        <v>824</v>
      </c>
      <c r="D718" s="24">
        <v>39</v>
      </c>
      <c r="E718" s="27" t="s">
        <v>19</v>
      </c>
      <c r="F718" s="27" t="s">
        <v>208</v>
      </c>
      <c r="G718" s="27"/>
      <c r="H718" s="27" t="s">
        <v>762</v>
      </c>
      <c r="I718" s="27" t="s">
        <v>32</v>
      </c>
      <c r="J718" s="28"/>
      <c r="K718" s="24"/>
      <c r="L718" s="24"/>
      <c r="M718" s="24"/>
      <c r="N718" s="17"/>
      <c r="O718" s="36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  <c r="HT718" s="9"/>
      <c r="HU718" s="9"/>
      <c r="HV718" s="9"/>
      <c r="HW718" s="9"/>
      <c r="HX718" s="9"/>
      <c r="HY718" s="9"/>
      <c r="HZ718" s="9"/>
      <c r="IA718" s="9"/>
      <c r="IB718" s="9"/>
      <c r="IC718" s="9"/>
      <c r="ID718" s="9"/>
      <c r="IE718" s="9"/>
      <c r="IF718" s="9"/>
      <c r="IG718" s="9"/>
      <c r="IH718" s="9"/>
      <c r="II718" s="9"/>
      <c r="IJ718" s="9"/>
      <c r="IK718" s="11"/>
      <c r="IL718" s="11"/>
      <c r="IM718" s="11"/>
      <c r="IN718" s="11"/>
      <c r="IO718" s="11"/>
    </row>
    <row r="719" spans="1:249" s="3" customFormat="1" ht="12" customHeight="1">
      <c r="A719" s="26">
        <f>IF(B719="户主",COUNTIF(B$5:$B719,$B$5),"")</f>
      </c>
      <c r="B719" s="27" t="s">
        <v>22</v>
      </c>
      <c r="C719" s="27" t="s">
        <v>825</v>
      </c>
      <c r="D719" s="24">
        <v>9</v>
      </c>
      <c r="E719" s="27" t="s">
        <v>28</v>
      </c>
      <c r="F719" s="27" t="s">
        <v>93</v>
      </c>
      <c r="G719" s="27"/>
      <c r="H719" s="27" t="s">
        <v>762</v>
      </c>
      <c r="I719" s="27" t="s">
        <v>32</v>
      </c>
      <c r="J719" s="28"/>
      <c r="K719" s="24">
        <v>3</v>
      </c>
      <c r="L719" s="24">
        <v>87</v>
      </c>
      <c r="M719" s="24"/>
      <c r="N719" s="17"/>
      <c r="O719" s="36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  <c r="IE719" s="9"/>
      <c r="IF719" s="9"/>
      <c r="IG719" s="9"/>
      <c r="IH719" s="9"/>
      <c r="II719" s="9"/>
      <c r="IJ719" s="9"/>
      <c r="IK719" s="11"/>
      <c r="IL719" s="11"/>
      <c r="IM719" s="11"/>
      <c r="IN719" s="11"/>
      <c r="IO719" s="11"/>
    </row>
    <row r="720" spans="1:249" s="3" customFormat="1" ht="12" customHeight="1">
      <c r="A720" s="26">
        <f>IF(B720="户主",COUNTIF(B$5:$B720,$B$5),"")</f>
      </c>
      <c r="B720" s="27" t="s">
        <v>22</v>
      </c>
      <c r="C720" s="27" t="s">
        <v>826</v>
      </c>
      <c r="D720" s="24">
        <v>18</v>
      </c>
      <c r="E720" s="27" t="s">
        <v>19</v>
      </c>
      <c r="F720" s="27" t="s">
        <v>95</v>
      </c>
      <c r="G720" s="27"/>
      <c r="H720" s="27" t="s">
        <v>762</v>
      </c>
      <c r="I720" s="27" t="s">
        <v>32</v>
      </c>
      <c r="J720" s="28"/>
      <c r="K720" s="24"/>
      <c r="L720" s="24"/>
      <c r="M720" s="24"/>
      <c r="N720" s="17"/>
      <c r="O720" s="36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  <c r="GR720" s="9"/>
      <c r="GS720" s="9"/>
      <c r="GT720" s="9"/>
      <c r="GU720" s="9"/>
      <c r="GV720" s="9"/>
      <c r="GW720" s="9"/>
      <c r="GX720" s="9"/>
      <c r="GY720" s="9"/>
      <c r="GZ720" s="9"/>
      <c r="HA720" s="9"/>
      <c r="HB720" s="9"/>
      <c r="HC720" s="9"/>
      <c r="HD720" s="9"/>
      <c r="HE720" s="9"/>
      <c r="HF720" s="9"/>
      <c r="HG720" s="9"/>
      <c r="HH720" s="9"/>
      <c r="HI720" s="9"/>
      <c r="HJ720" s="9"/>
      <c r="HK720" s="9"/>
      <c r="HL720" s="9"/>
      <c r="HM720" s="9"/>
      <c r="HN720" s="9"/>
      <c r="HO720" s="9"/>
      <c r="HP720" s="9"/>
      <c r="HQ720" s="9"/>
      <c r="HR720" s="9"/>
      <c r="HS720" s="9"/>
      <c r="HT720" s="9"/>
      <c r="HU720" s="9"/>
      <c r="HV720" s="9"/>
      <c r="HW720" s="9"/>
      <c r="HX720" s="9"/>
      <c r="HY720" s="9"/>
      <c r="HZ720" s="9"/>
      <c r="IA720" s="9"/>
      <c r="IB720" s="9"/>
      <c r="IC720" s="9"/>
      <c r="ID720" s="9"/>
      <c r="IE720" s="9"/>
      <c r="IF720" s="9"/>
      <c r="IG720" s="9"/>
      <c r="IH720" s="9"/>
      <c r="II720" s="9"/>
      <c r="IJ720" s="9"/>
      <c r="IK720" s="11"/>
      <c r="IL720" s="11"/>
      <c r="IM720" s="11"/>
      <c r="IN720" s="11"/>
      <c r="IO720" s="11"/>
    </row>
    <row r="721" spans="1:249" s="3" customFormat="1" ht="12" customHeight="1">
      <c r="A721" s="26">
        <f>IF(B721="户主",COUNTIF(B$5:$B721,$B$5),"")</f>
      </c>
      <c r="B721" s="27" t="s">
        <v>22</v>
      </c>
      <c r="C721" s="27" t="s">
        <v>827</v>
      </c>
      <c r="D721" s="24">
        <v>71</v>
      </c>
      <c r="E721" s="27" t="s">
        <v>19</v>
      </c>
      <c r="F721" s="27" t="s">
        <v>97</v>
      </c>
      <c r="G721" s="27"/>
      <c r="H721" s="27" t="s">
        <v>762</v>
      </c>
      <c r="I721" s="27" t="s">
        <v>32</v>
      </c>
      <c r="J721" s="28"/>
      <c r="K721" s="35">
        <v>2</v>
      </c>
      <c r="L721" s="35">
        <v>58</v>
      </c>
      <c r="M721" s="35"/>
      <c r="N721" s="17"/>
      <c r="O721" s="36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  <c r="GR721" s="9"/>
      <c r="GS721" s="9"/>
      <c r="GT721" s="9"/>
      <c r="GU721" s="9"/>
      <c r="GV721" s="9"/>
      <c r="GW721" s="9"/>
      <c r="GX721" s="9"/>
      <c r="GY721" s="9"/>
      <c r="GZ721" s="9"/>
      <c r="HA721" s="9"/>
      <c r="HB721" s="9"/>
      <c r="HC721" s="9"/>
      <c r="HD721" s="9"/>
      <c r="HE721" s="9"/>
      <c r="HF721" s="9"/>
      <c r="HG721" s="9"/>
      <c r="HH721" s="9"/>
      <c r="HI721" s="9"/>
      <c r="HJ721" s="9"/>
      <c r="HK721" s="9"/>
      <c r="HL721" s="9"/>
      <c r="HM721" s="9"/>
      <c r="HN721" s="9"/>
      <c r="HO721" s="9"/>
      <c r="HP721" s="9"/>
      <c r="HQ721" s="9"/>
      <c r="HR721" s="9"/>
      <c r="HS721" s="9"/>
      <c r="HT721" s="9"/>
      <c r="HU721" s="9"/>
      <c r="HV721" s="9"/>
      <c r="HW721" s="9"/>
      <c r="HX721" s="9"/>
      <c r="HY721" s="9"/>
      <c r="HZ721" s="9"/>
      <c r="IA721" s="9"/>
      <c r="IB721" s="9"/>
      <c r="IC721" s="9"/>
      <c r="ID721" s="9"/>
      <c r="IE721" s="9"/>
      <c r="IF721" s="9"/>
      <c r="IG721" s="9"/>
      <c r="IH721" s="9"/>
      <c r="II721" s="9"/>
      <c r="IJ721" s="9"/>
      <c r="IK721" s="11"/>
      <c r="IL721" s="11"/>
      <c r="IM721" s="11"/>
      <c r="IN721" s="11"/>
      <c r="IO721" s="11"/>
    </row>
    <row r="722" spans="1:249" s="3" customFormat="1" ht="12" customHeight="1">
      <c r="A722" s="17">
        <f>IF(B722="户主",COUNTIF($B$5:B722,$B$5),"")</f>
        <v>267</v>
      </c>
      <c r="B722" s="27" t="s">
        <v>17</v>
      </c>
      <c r="C722" s="27" t="s">
        <v>828</v>
      </c>
      <c r="D722" s="24">
        <v>69</v>
      </c>
      <c r="E722" s="27" t="s">
        <v>28</v>
      </c>
      <c r="F722" s="27" t="s">
        <v>17</v>
      </c>
      <c r="G722" s="28">
        <v>2</v>
      </c>
      <c r="H722" s="27" t="s">
        <v>762</v>
      </c>
      <c r="I722" s="27" t="s">
        <v>21</v>
      </c>
      <c r="J722" s="28">
        <f>G722*245</f>
        <v>490</v>
      </c>
      <c r="K722" s="24"/>
      <c r="L722" s="24"/>
      <c r="M722" s="24">
        <f>J722+L722+L723</f>
        <v>490</v>
      </c>
      <c r="N722" s="17">
        <v>15</v>
      </c>
      <c r="O722" s="17">
        <f>M722*3+N722</f>
        <v>1485</v>
      </c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  <c r="GR722" s="9"/>
      <c r="GS722" s="9"/>
      <c r="GT722" s="9"/>
      <c r="GU722" s="9"/>
      <c r="GV722" s="9"/>
      <c r="GW722" s="9"/>
      <c r="GX722" s="9"/>
      <c r="GY722" s="9"/>
      <c r="GZ722" s="9"/>
      <c r="HA722" s="9"/>
      <c r="HB722" s="9"/>
      <c r="HC722" s="9"/>
      <c r="HD722" s="9"/>
      <c r="HE722" s="9"/>
      <c r="HF722" s="9"/>
      <c r="HG722" s="9"/>
      <c r="HH722" s="9"/>
      <c r="HI722" s="9"/>
      <c r="HJ722" s="9"/>
      <c r="HK722" s="9"/>
      <c r="HL722" s="9"/>
      <c r="HM722" s="9"/>
      <c r="HN722" s="9"/>
      <c r="HO722" s="9"/>
      <c r="HP722" s="9"/>
      <c r="HQ722" s="9"/>
      <c r="HR722" s="9"/>
      <c r="HS722" s="9"/>
      <c r="HT722" s="9"/>
      <c r="HU722" s="9"/>
      <c r="HV722" s="9"/>
      <c r="HW722" s="9"/>
      <c r="HX722" s="9"/>
      <c r="HY722" s="9"/>
      <c r="HZ722" s="9"/>
      <c r="IA722" s="9"/>
      <c r="IB722" s="9"/>
      <c r="IC722" s="9"/>
      <c r="ID722" s="9"/>
      <c r="IE722" s="9"/>
      <c r="IF722" s="9"/>
      <c r="IG722" s="9"/>
      <c r="IH722" s="9"/>
      <c r="II722" s="9"/>
      <c r="IJ722" s="9"/>
      <c r="IK722" s="11"/>
      <c r="IL722" s="11"/>
      <c r="IM722" s="11"/>
      <c r="IN722" s="11"/>
      <c r="IO722" s="11"/>
    </row>
    <row r="723" spans="1:249" s="3" customFormat="1" ht="12" customHeight="1">
      <c r="A723" s="26">
        <f>IF(B723="户主",COUNTIF(B$5:$B723,$B$5),"")</f>
      </c>
      <c r="B723" s="27" t="s">
        <v>22</v>
      </c>
      <c r="C723" s="27" t="s">
        <v>829</v>
      </c>
      <c r="D723" s="24">
        <v>52</v>
      </c>
      <c r="E723" s="27" t="s">
        <v>19</v>
      </c>
      <c r="F723" s="27" t="s">
        <v>208</v>
      </c>
      <c r="G723" s="27" t="s">
        <v>589</v>
      </c>
      <c r="H723" s="27" t="s">
        <v>762</v>
      </c>
      <c r="I723" s="27" t="s">
        <v>21</v>
      </c>
      <c r="J723" s="28"/>
      <c r="K723" s="24"/>
      <c r="L723" s="24"/>
      <c r="M723" s="24"/>
      <c r="N723" s="17"/>
      <c r="O723" s="36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  <c r="GR723" s="9"/>
      <c r="GS723" s="9"/>
      <c r="GT723" s="9"/>
      <c r="GU723" s="9"/>
      <c r="GV723" s="9"/>
      <c r="GW723" s="9"/>
      <c r="GX723" s="9"/>
      <c r="GY723" s="9"/>
      <c r="GZ723" s="9"/>
      <c r="HA723" s="9"/>
      <c r="HB723" s="9"/>
      <c r="HC723" s="9"/>
      <c r="HD723" s="9"/>
      <c r="HE723" s="9"/>
      <c r="HF723" s="9"/>
      <c r="HG723" s="9"/>
      <c r="HH723" s="9"/>
      <c r="HI723" s="9"/>
      <c r="HJ723" s="9"/>
      <c r="HK723" s="9"/>
      <c r="HL723" s="9"/>
      <c r="HM723" s="9"/>
      <c r="HN723" s="9"/>
      <c r="HO723" s="9"/>
      <c r="HP723" s="9"/>
      <c r="HQ723" s="9"/>
      <c r="HR723" s="9"/>
      <c r="HS723" s="9"/>
      <c r="HT723" s="9"/>
      <c r="HU723" s="9"/>
      <c r="HV723" s="9"/>
      <c r="HW723" s="9"/>
      <c r="HX723" s="9"/>
      <c r="HY723" s="9"/>
      <c r="HZ723" s="9"/>
      <c r="IA723" s="9"/>
      <c r="IB723" s="9"/>
      <c r="IC723" s="9"/>
      <c r="ID723" s="9"/>
      <c r="IE723" s="9"/>
      <c r="IF723" s="9"/>
      <c r="IG723" s="9"/>
      <c r="IH723" s="9"/>
      <c r="II723" s="9"/>
      <c r="IJ723" s="9"/>
      <c r="IK723" s="11"/>
      <c r="IL723" s="11"/>
      <c r="IM723" s="11"/>
      <c r="IN723" s="11"/>
      <c r="IO723" s="11"/>
    </row>
    <row r="724" spans="1:249" s="3" customFormat="1" ht="12" customHeight="1">
      <c r="A724" s="17">
        <f>IF(B724="户主",COUNTIF($B$5:B724,$B$5),"")</f>
        <v>268</v>
      </c>
      <c r="B724" s="27" t="s">
        <v>17</v>
      </c>
      <c r="C724" s="27" t="s">
        <v>830</v>
      </c>
      <c r="D724" s="24">
        <v>46</v>
      </c>
      <c r="E724" s="27" t="s">
        <v>28</v>
      </c>
      <c r="F724" s="27" t="s">
        <v>17</v>
      </c>
      <c r="G724" s="27">
        <v>4</v>
      </c>
      <c r="H724" s="27" t="s">
        <v>745</v>
      </c>
      <c r="I724" s="27" t="s">
        <v>32</v>
      </c>
      <c r="J724" s="28">
        <f>G724*130</f>
        <v>520</v>
      </c>
      <c r="K724" s="24"/>
      <c r="L724" s="24"/>
      <c r="M724" s="24">
        <f>J724+L726</f>
        <v>607</v>
      </c>
      <c r="N724" s="17">
        <v>15</v>
      </c>
      <c r="O724" s="17">
        <f>M724*3+N724</f>
        <v>1836</v>
      </c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  <c r="GR724" s="9"/>
      <c r="GS724" s="9"/>
      <c r="GT724" s="9"/>
      <c r="GU724" s="9"/>
      <c r="GV724" s="9"/>
      <c r="GW724" s="9"/>
      <c r="GX724" s="9"/>
      <c r="GY724" s="9"/>
      <c r="GZ724" s="9"/>
      <c r="HA724" s="9"/>
      <c r="HB724" s="9"/>
      <c r="HC724" s="9"/>
      <c r="HD724" s="9"/>
      <c r="HE724" s="9"/>
      <c r="HF724" s="9"/>
      <c r="HG724" s="9"/>
      <c r="HH724" s="9"/>
      <c r="HI724" s="9"/>
      <c r="HJ724" s="9"/>
      <c r="HK724" s="9"/>
      <c r="HL724" s="9"/>
      <c r="HM724" s="9"/>
      <c r="HN724" s="9"/>
      <c r="HO724" s="9"/>
      <c r="HP724" s="9"/>
      <c r="HQ724" s="9"/>
      <c r="HR724" s="9"/>
      <c r="HS724" s="9"/>
      <c r="HT724" s="9"/>
      <c r="HU724" s="9"/>
      <c r="HV724" s="9"/>
      <c r="HW724" s="9"/>
      <c r="HX724" s="9"/>
      <c r="HY724" s="9"/>
      <c r="HZ724" s="9"/>
      <c r="IA724" s="9"/>
      <c r="IB724" s="9"/>
      <c r="IC724" s="9"/>
      <c r="ID724" s="9"/>
      <c r="IE724" s="9"/>
      <c r="IF724" s="9"/>
      <c r="IG724" s="9"/>
      <c r="IH724" s="9"/>
      <c r="II724" s="9"/>
      <c r="IJ724" s="9"/>
      <c r="IK724" s="11"/>
      <c r="IL724" s="11"/>
      <c r="IM724" s="11"/>
      <c r="IN724" s="11"/>
      <c r="IO724" s="11"/>
    </row>
    <row r="725" spans="1:249" s="3" customFormat="1" ht="12" customHeight="1">
      <c r="A725" s="26">
        <f>IF(B725="户主",COUNTIF(B$5:$B725,$B$5),"")</f>
      </c>
      <c r="B725" s="27" t="s">
        <v>22</v>
      </c>
      <c r="C725" s="27" t="s">
        <v>831</v>
      </c>
      <c r="D725" s="24">
        <v>47</v>
      </c>
      <c r="E725" s="27" t="s">
        <v>19</v>
      </c>
      <c r="F725" s="27" t="s">
        <v>208</v>
      </c>
      <c r="G725" s="27"/>
      <c r="H725" s="27" t="s">
        <v>745</v>
      </c>
      <c r="I725" s="27" t="s">
        <v>32</v>
      </c>
      <c r="J725" s="28"/>
      <c r="K725" s="24"/>
      <c r="L725" s="24"/>
      <c r="M725" s="24"/>
      <c r="N725" s="17"/>
      <c r="O725" s="36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  <c r="GR725" s="9"/>
      <c r="GS725" s="9"/>
      <c r="GT725" s="9"/>
      <c r="GU725" s="9"/>
      <c r="GV725" s="9"/>
      <c r="GW725" s="9"/>
      <c r="GX725" s="9"/>
      <c r="GY725" s="9"/>
      <c r="GZ725" s="9"/>
      <c r="HA725" s="9"/>
      <c r="HB725" s="9"/>
      <c r="HC725" s="9"/>
      <c r="HD725" s="9"/>
      <c r="HE725" s="9"/>
      <c r="HF725" s="9"/>
      <c r="HG725" s="9"/>
      <c r="HH725" s="9"/>
      <c r="HI725" s="9"/>
      <c r="HJ725" s="9"/>
      <c r="HK725" s="9"/>
      <c r="HL725" s="9"/>
      <c r="HM725" s="9"/>
      <c r="HN725" s="9"/>
      <c r="HO725" s="9"/>
      <c r="HP725" s="9"/>
      <c r="HQ725" s="9"/>
      <c r="HR725" s="9"/>
      <c r="HS725" s="9"/>
      <c r="HT725" s="9"/>
      <c r="HU725" s="9"/>
      <c r="HV725" s="9"/>
      <c r="HW725" s="9"/>
      <c r="HX725" s="9"/>
      <c r="HY725" s="9"/>
      <c r="HZ725" s="9"/>
      <c r="IA725" s="9"/>
      <c r="IB725" s="9"/>
      <c r="IC725" s="9"/>
      <c r="ID725" s="9"/>
      <c r="IE725" s="9"/>
      <c r="IF725" s="9"/>
      <c r="IG725" s="9"/>
      <c r="IH725" s="9"/>
      <c r="II725" s="9"/>
      <c r="IJ725" s="9"/>
      <c r="IK725" s="11"/>
      <c r="IL725" s="11"/>
      <c r="IM725" s="11"/>
      <c r="IN725" s="11"/>
      <c r="IO725" s="11"/>
    </row>
    <row r="726" spans="1:251" s="3" customFormat="1" ht="12" customHeight="1">
      <c r="A726" s="26">
        <f>IF(B726="户主",COUNTIF(B$5:$B726,$B$5),"")</f>
      </c>
      <c r="B726" s="27" t="s">
        <v>22</v>
      </c>
      <c r="C726" s="27" t="s">
        <v>832</v>
      </c>
      <c r="D726" s="24">
        <v>14</v>
      </c>
      <c r="E726" s="27" t="s">
        <v>28</v>
      </c>
      <c r="F726" s="27" t="s">
        <v>93</v>
      </c>
      <c r="G726" s="27"/>
      <c r="H726" s="27" t="s">
        <v>745</v>
      </c>
      <c r="I726" s="27" t="s">
        <v>32</v>
      </c>
      <c r="J726" s="28"/>
      <c r="K726" s="35">
        <v>3</v>
      </c>
      <c r="L726" s="35">
        <v>87</v>
      </c>
      <c r="M726" s="35"/>
      <c r="N726" s="17"/>
      <c r="O726" s="36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  <c r="HT726" s="9"/>
      <c r="HU726" s="9"/>
      <c r="HV726" s="9"/>
      <c r="HW726" s="9"/>
      <c r="HX726" s="9"/>
      <c r="HY726" s="9"/>
      <c r="HZ726" s="9"/>
      <c r="IA726" s="9"/>
      <c r="IB726" s="9"/>
      <c r="IC726" s="9"/>
      <c r="ID726" s="9"/>
      <c r="IE726" s="9"/>
      <c r="IF726" s="9"/>
      <c r="IG726" s="9"/>
      <c r="IH726" s="9"/>
      <c r="II726" s="9"/>
      <c r="IJ726" s="9"/>
      <c r="IK726" s="11"/>
      <c r="IL726" s="11"/>
      <c r="IM726" s="11"/>
      <c r="IN726" s="11"/>
      <c r="IO726" s="11"/>
      <c r="IP726" s="11"/>
      <c r="IQ726" s="11"/>
    </row>
    <row r="727" spans="1:249" s="3" customFormat="1" ht="12" customHeight="1">
      <c r="A727" s="26">
        <f>IF(B727="户主",COUNTIF(B$5:$B727,$B$5),"")</f>
      </c>
      <c r="B727" s="27" t="s">
        <v>22</v>
      </c>
      <c r="C727" s="27" t="s">
        <v>833</v>
      </c>
      <c r="D727" s="24">
        <v>21</v>
      </c>
      <c r="E727" s="27" t="s">
        <v>19</v>
      </c>
      <c r="F727" s="27" t="s">
        <v>95</v>
      </c>
      <c r="G727" s="28"/>
      <c r="H727" s="27" t="s">
        <v>745</v>
      </c>
      <c r="I727" s="27" t="s">
        <v>32</v>
      </c>
      <c r="J727" s="28"/>
      <c r="K727" s="24"/>
      <c r="L727" s="24"/>
      <c r="M727" s="24"/>
      <c r="N727" s="17"/>
      <c r="O727" s="36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  <c r="GR727" s="9"/>
      <c r="GS727" s="9"/>
      <c r="GT727" s="9"/>
      <c r="GU727" s="9"/>
      <c r="GV727" s="9"/>
      <c r="GW727" s="9"/>
      <c r="GX727" s="9"/>
      <c r="GY727" s="9"/>
      <c r="GZ727" s="9"/>
      <c r="HA727" s="9"/>
      <c r="HB727" s="9"/>
      <c r="HC727" s="9"/>
      <c r="HD727" s="9"/>
      <c r="HE727" s="9"/>
      <c r="HF727" s="9"/>
      <c r="HG727" s="9"/>
      <c r="HH727" s="9"/>
      <c r="HI727" s="9"/>
      <c r="HJ727" s="9"/>
      <c r="HK727" s="9"/>
      <c r="HL727" s="9"/>
      <c r="HM727" s="9"/>
      <c r="HN727" s="9"/>
      <c r="HO727" s="9"/>
      <c r="HP727" s="9"/>
      <c r="HQ727" s="9"/>
      <c r="HR727" s="9"/>
      <c r="HS727" s="9"/>
      <c r="HT727" s="9"/>
      <c r="HU727" s="9"/>
      <c r="HV727" s="9"/>
      <c r="HW727" s="9"/>
      <c r="HX727" s="9"/>
      <c r="HY727" s="9"/>
      <c r="HZ727" s="9"/>
      <c r="IA727" s="9"/>
      <c r="IB727" s="9"/>
      <c r="IC727" s="9"/>
      <c r="ID727" s="9"/>
      <c r="IE727" s="9"/>
      <c r="IF727" s="9"/>
      <c r="IG727" s="9"/>
      <c r="IH727" s="9"/>
      <c r="II727" s="9"/>
      <c r="IJ727" s="9"/>
      <c r="IK727" s="11"/>
      <c r="IL727" s="11"/>
      <c r="IM727" s="11"/>
      <c r="IN727" s="11"/>
      <c r="IO727" s="11"/>
    </row>
    <row r="728" spans="1:244" ht="12" customHeight="1">
      <c r="A728" s="17">
        <f>IF(B728="户主",COUNTIF($B$5:B728,$B$5),"")</f>
        <v>269</v>
      </c>
      <c r="B728" s="17" t="s">
        <v>17</v>
      </c>
      <c r="C728" s="17" t="s">
        <v>834</v>
      </c>
      <c r="D728" s="24">
        <v>66</v>
      </c>
      <c r="E728" s="17" t="s">
        <v>28</v>
      </c>
      <c r="F728" s="17" t="s">
        <v>17</v>
      </c>
      <c r="G728" s="17">
        <v>3</v>
      </c>
      <c r="H728" s="25" t="s">
        <v>835</v>
      </c>
      <c r="I728" s="25" t="s">
        <v>21</v>
      </c>
      <c r="J728" s="17">
        <f>G728*245</f>
        <v>735</v>
      </c>
      <c r="K728" s="17"/>
      <c r="L728" s="17"/>
      <c r="M728" s="17">
        <f>J728+L728+L729+L730</f>
        <v>735</v>
      </c>
      <c r="N728" s="17">
        <f>1*15</f>
        <v>15</v>
      </c>
      <c r="O728" s="17">
        <f>M728*3+N728</f>
        <v>2220</v>
      </c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</row>
    <row r="729" spans="1:244" ht="12" customHeight="1">
      <c r="A729" s="17">
        <f>IF(B729="户主",COUNTIF($B$5:B729,$B$5),"")</f>
      </c>
      <c r="B729" s="17" t="s">
        <v>22</v>
      </c>
      <c r="C729" s="25" t="s">
        <v>836</v>
      </c>
      <c r="D729" s="24">
        <v>60</v>
      </c>
      <c r="E729" s="25" t="s">
        <v>19</v>
      </c>
      <c r="F729" s="25" t="s">
        <v>66</v>
      </c>
      <c r="G729" s="25"/>
      <c r="H729" s="25" t="s">
        <v>835</v>
      </c>
      <c r="I729" s="25" t="s">
        <v>21</v>
      </c>
      <c r="J729" s="17"/>
      <c r="K729" s="17"/>
      <c r="L729" s="17"/>
      <c r="M729" s="17"/>
      <c r="N729" s="17"/>
      <c r="O729" s="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</row>
    <row r="730" spans="1:244" ht="12" customHeight="1">
      <c r="A730" s="17">
        <f>IF(B730="户主",COUNTIF($B$5:B730,$B$5),"")</f>
      </c>
      <c r="B730" s="17" t="s">
        <v>22</v>
      </c>
      <c r="C730" s="17" t="s">
        <v>837</v>
      </c>
      <c r="D730" s="24">
        <v>32</v>
      </c>
      <c r="E730" s="17" t="s">
        <v>28</v>
      </c>
      <c r="F730" s="17" t="s">
        <v>34</v>
      </c>
      <c r="G730" s="17"/>
      <c r="H730" s="25" t="s">
        <v>835</v>
      </c>
      <c r="I730" s="25" t="s">
        <v>21</v>
      </c>
      <c r="J730" s="17"/>
      <c r="K730" s="17"/>
      <c r="L730" s="17"/>
      <c r="M730" s="17"/>
      <c r="N730" s="17"/>
      <c r="O730" s="1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</row>
    <row r="731" spans="1:244" ht="12" customHeight="1">
      <c r="A731" s="17">
        <f>IF(B731="户主",COUNTIF($B$5:B731,$B$5),"")</f>
        <v>270</v>
      </c>
      <c r="B731" s="17" t="s">
        <v>17</v>
      </c>
      <c r="C731" s="17" t="s">
        <v>838</v>
      </c>
      <c r="D731" s="24">
        <v>66</v>
      </c>
      <c r="E731" s="17" t="s">
        <v>28</v>
      </c>
      <c r="F731" s="17" t="s">
        <v>17</v>
      </c>
      <c r="G731" s="17">
        <v>3</v>
      </c>
      <c r="H731" s="25" t="s">
        <v>835</v>
      </c>
      <c r="I731" s="25" t="s">
        <v>32</v>
      </c>
      <c r="J731" s="17">
        <f>G731*130</f>
        <v>390</v>
      </c>
      <c r="K731" s="17"/>
      <c r="L731" s="17"/>
      <c r="M731" s="17">
        <f>J731+L731+L732+L733</f>
        <v>535</v>
      </c>
      <c r="N731" s="17">
        <f>1*15</f>
        <v>15</v>
      </c>
      <c r="O731" s="17">
        <f>M731*3+N731</f>
        <v>1620</v>
      </c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</row>
    <row r="732" spans="1:244" ht="12" customHeight="1">
      <c r="A732" s="17">
        <f>IF(B732="户主",COUNTIF($B$5:B732,$B$5),"")</f>
      </c>
      <c r="B732" s="25" t="s">
        <v>22</v>
      </c>
      <c r="C732" s="25" t="s">
        <v>839</v>
      </c>
      <c r="D732" s="24">
        <v>62</v>
      </c>
      <c r="E732" s="25" t="s">
        <v>19</v>
      </c>
      <c r="F732" s="25" t="s">
        <v>17</v>
      </c>
      <c r="G732" s="25"/>
      <c r="H732" s="25" t="s">
        <v>835</v>
      </c>
      <c r="I732" s="25" t="s">
        <v>32</v>
      </c>
      <c r="J732" s="17"/>
      <c r="K732" s="17">
        <v>4</v>
      </c>
      <c r="L732" s="17">
        <v>145</v>
      </c>
      <c r="M732" s="17"/>
      <c r="N732" s="17"/>
      <c r="O732" s="1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</row>
    <row r="733" spans="1:244" ht="12" customHeight="1">
      <c r="A733" s="17">
        <f>IF(B733="户主",COUNTIF($B$5:B733,$B$5),"")</f>
      </c>
      <c r="B733" s="17" t="s">
        <v>22</v>
      </c>
      <c r="C733" s="17" t="s">
        <v>840</v>
      </c>
      <c r="D733" s="24">
        <v>28</v>
      </c>
      <c r="E733" s="17" t="s">
        <v>28</v>
      </c>
      <c r="F733" s="17" t="s">
        <v>34</v>
      </c>
      <c r="G733" s="17"/>
      <c r="H733" s="25" t="s">
        <v>835</v>
      </c>
      <c r="I733" s="25" t="s">
        <v>32</v>
      </c>
      <c r="J733" s="17"/>
      <c r="K733" s="17"/>
      <c r="L733" s="17"/>
      <c r="M733" s="17"/>
      <c r="N733" s="17"/>
      <c r="O733" s="1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</row>
    <row r="734" spans="1:244" ht="12" customHeight="1">
      <c r="A734" s="17">
        <f>IF(B734="户主",COUNTIF($B$5:B734,$B$5),"")</f>
        <v>271</v>
      </c>
      <c r="B734" s="25" t="s">
        <v>17</v>
      </c>
      <c r="C734" s="25" t="s">
        <v>841</v>
      </c>
      <c r="D734" s="24">
        <v>34</v>
      </c>
      <c r="E734" s="25" t="s">
        <v>28</v>
      </c>
      <c r="F734" s="25" t="s">
        <v>17</v>
      </c>
      <c r="G734" s="25">
        <v>1</v>
      </c>
      <c r="H734" s="25" t="s">
        <v>835</v>
      </c>
      <c r="I734" s="25" t="s">
        <v>29</v>
      </c>
      <c r="J734" s="17">
        <f aca="true" t="shared" si="16" ref="J734:J739">G734*289</f>
        <v>289</v>
      </c>
      <c r="K734" s="17">
        <v>4</v>
      </c>
      <c r="L734" s="17">
        <v>145</v>
      </c>
      <c r="M734" s="17">
        <f>J734+L734</f>
        <v>434</v>
      </c>
      <c r="N734" s="17">
        <f>1*15</f>
        <v>15</v>
      </c>
      <c r="O734" s="17">
        <f>M734*3+N734</f>
        <v>1317</v>
      </c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</row>
    <row r="735" spans="1:244" ht="12" customHeight="1">
      <c r="A735" s="17">
        <f>IF(B735="户主",COUNTIF($B$5:B735,$B$5),"")</f>
        <v>272</v>
      </c>
      <c r="B735" s="25" t="s">
        <v>17</v>
      </c>
      <c r="C735" s="25" t="s">
        <v>842</v>
      </c>
      <c r="D735" s="24">
        <v>30</v>
      </c>
      <c r="E735" s="25" t="s">
        <v>19</v>
      </c>
      <c r="F735" s="25" t="s">
        <v>17</v>
      </c>
      <c r="G735" s="25">
        <v>2</v>
      </c>
      <c r="H735" s="25" t="s">
        <v>843</v>
      </c>
      <c r="I735" s="25" t="s">
        <v>29</v>
      </c>
      <c r="J735" s="17">
        <f t="shared" si="16"/>
        <v>578</v>
      </c>
      <c r="K735" s="17">
        <v>5</v>
      </c>
      <c r="L735" s="17">
        <v>87</v>
      </c>
      <c r="M735" s="17">
        <f>J735+L735+L736</f>
        <v>665</v>
      </c>
      <c r="N735" s="17">
        <f>1*15</f>
        <v>15</v>
      </c>
      <c r="O735" s="17">
        <f>M735*3+N735</f>
        <v>2010</v>
      </c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</row>
    <row r="736" spans="1:244" ht="12" customHeight="1">
      <c r="A736" s="17">
        <f>IF(B736="户主",COUNTIF($B$5:B736,$B$5),"")</f>
      </c>
      <c r="B736" s="17" t="s">
        <v>22</v>
      </c>
      <c r="C736" s="17" t="s">
        <v>844</v>
      </c>
      <c r="D736" s="24">
        <v>56</v>
      </c>
      <c r="E736" s="17" t="s">
        <v>19</v>
      </c>
      <c r="F736" s="17" t="s">
        <v>47</v>
      </c>
      <c r="G736" s="17"/>
      <c r="H736" s="25" t="s">
        <v>843</v>
      </c>
      <c r="I736" s="25" t="s">
        <v>29</v>
      </c>
      <c r="J736" s="17"/>
      <c r="K736" s="17"/>
      <c r="L736" s="17"/>
      <c r="M736" s="17"/>
      <c r="N736" s="17"/>
      <c r="O736" s="17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</row>
    <row r="737" spans="1:244" ht="12" customHeight="1">
      <c r="A737" s="17">
        <f>IF(B737="户主",COUNTIF($B$5:B737,$B$5),"")</f>
        <v>273</v>
      </c>
      <c r="B737" s="25" t="s">
        <v>17</v>
      </c>
      <c r="C737" s="25" t="s">
        <v>845</v>
      </c>
      <c r="D737" s="24">
        <v>67</v>
      </c>
      <c r="E737" s="25" t="s">
        <v>456</v>
      </c>
      <c r="F737" s="25" t="s">
        <v>17</v>
      </c>
      <c r="G737" s="25">
        <v>2</v>
      </c>
      <c r="H737" s="25" t="s">
        <v>835</v>
      </c>
      <c r="I737" s="25" t="s">
        <v>29</v>
      </c>
      <c r="J737" s="17">
        <f t="shared" si="16"/>
        <v>578</v>
      </c>
      <c r="K737" s="17"/>
      <c r="L737" s="17"/>
      <c r="M737" s="17">
        <f>J737+L737+L738</f>
        <v>578</v>
      </c>
      <c r="N737" s="17">
        <f aca="true" t="shared" si="17" ref="N737:N742">1*15</f>
        <v>15</v>
      </c>
      <c r="O737" s="17">
        <f>M737*3+N737</f>
        <v>1749</v>
      </c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</row>
    <row r="738" spans="1:244" ht="12" customHeight="1">
      <c r="A738" s="17">
        <f>IF(B738="户主",COUNTIF($B$5:B738,$B$5),"")</f>
      </c>
      <c r="B738" s="17" t="s">
        <v>22</v>
      </c>
      <c r="C738" s="17" t="s">
        <v>846</v>
      </c>
      <c r="D738" s="24">
        <v>66</v>
      </c>
      <c r="E738" s="17" t="s">
        <v>19</v>
      </c>
      <c r="F738" s="17" t="s">
        <v>66</v>
      </c>
      <c r="G738" s="17"/>
      <c r="H738" s="25" t="s">
        <v>835</v>
      </c>
      <c r="I738" s="25" t="s">
        <v>29</v>
      </c>
      <c r="J738" s="17"/>
      <c r="K738" s="17"/>
      <c r="L738" s="17"/>
      <c r="M738" s="17"/>
      <c r="N738" s="17"/>
      <c r="O738" s="17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</row>
    <row r="739" spans="1:244" ht="12" customHeight="1">
      <c r="A739" s="17">
        <f>IF(B739="户主",COUNTIF($B$5:B739,$B$5),"")</f>
        <v>274</v>
      </c>
      <c r="B739" s="17" t="s">
        <v>17</v>
      </c>
      <c r="C739" s="17" t="s">
        <v>847</v>
      </c>
      <c r="D739" s="24">
        <v>45</v>
      </c>
      <c r="E739" s="17" t="s">
        <v>28</v>
      </c>
      <c r="F739" s="17" t="s">
        <v>17</v>
      </c>
      <c r="G739" s="17">
        <v>2</v>
      </c>
      <c r="H739" s="25" t="s">
        <v>835</v>
      </c>
      <c r="I739" s="25" t="s">
        <v>29</v>
      </c>
      <c r="J739" s="17">
        <f t="shared" si="16"/>
        <v>578</v>
      </c>
      <c r="K739" s="17"/>
      <c r="L739" s="17"/>
      <c r="M739" s="17">
        <f>J739+L739+L740</f>
        <v>723</v>
      </c>
      <c r="N739" s="17">
        <f t="shared" si="17"/>
        <v>15</v>
      </c>
      <c r="O739" s="17">
        <f>M739*3+N739</f>
        <v>2184</v>
      </c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</row>
    <row r="740" spans="1:244" ht="12" customHeight="1">
      <c r="A740" s="17">
        <f>IF(B740="户主",COUNTIF($B$5:B740,$B$5),"")</f>
      </c>
      <c r="B740" s="25" t="s">
        <v>22</v>
      </c>
      <c r="C740" s="25" t="s">
        <v>848</v>
      </c>
      <c r="D740" s="24">
        <v>68</v>
      </c>
      <c r="E740" s="25" t="s">
        <v>19</v>
      </c>
      <c r="F740" s="25" t="s">
        <v>47</v>
      </c>
      <c r="G740" s="25"/>
      <c r="H740" s="25" t="s">
        <v>835</v>
      </c>
      <c r="I740" s="25" t="s">
        <v>29</v>
      </c>
      <c r="J740" s="17"/>
      <c r="K740" s="17">
        <v>4</v>
      </c>
      <c r="L740" s="17">
        <v>145</v>
      </c>
      <c r="M740" s="17"/>
      <c r="N740" s="17"/>
      <c r="O740" s="17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</row>
    <row r="741" spans="1:244" ht="12" customHeight="1">
      <c r="A741" s="17">
        <f>IF(B741="户主",COUNTIF($B$5:B741,$B$5),"")</f>
        <v>275</v>
      </c>
      <c r="B741" s="25" t="s">
        <v>17</v>
      </c>
      <c r="C741" s="25" t="s">
        <v>849</v>
      </c>
      <c r="D741" s="24">
        <v>60</v>
      </c>
      <c r="E741" s="25" t="s">
        <v>28</v>
      </c>
      <c r="F741" s="25" t="s">
        <v>17</v>
      </c>
      <c r="G741" s="25">
        <v>1</v>
      </c>
      <c r="H741" s="25" t="s">
        <v>835</v>
      </c>
      <c r="I741" s="22" t="s">
        <v>29</v>
      </c>
      <c r="J741" s="17">
        <f>G741*289</f>
        <v>289</v>
      </c>
      <c r="K741" s="17">
        <v>4</v>
      </c>
      <c r="L741" s="17">
        <v>145</v>
      </c>
      <c r="M741" s="17">
        <f>J741+L741</f>
        <v>434</v>
      </c>
      <c r="N741" s="17">
        <f t="shared" si="17"/>
        <v>15</v>
      </c>
      <c r="O741" s="17">
        <f>M741*3+N741</f>
        <v>1317</v>
      </c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</row>
    <row r="742" spans="1:244" ht="12" customHeight="1">
      <c r="A742" s="17">
        <f>IF(B742="户主",COUNTIF($B$5:B742,$B$5),"")</f>
        <v>276</v>
      </c>
      <c r="B742" s="17" t="s">
        <v>17</v>
      </c>
      <c r="C742" s="17" t="s">
        <v>850</v>
      </c>
      <c r="D742" s="24">
        <v>32</v>
      </c>
      <c r="E742" s="17" t="s">
        <v>28</v>
      </c>
      <c r="F742" s="17" t="s">
        <v>17</v>
      </c>
      <c r="G742" s="17">
        <v>2</v>
      </c>
      <c r="H742" s="25" t="s">
        <v>835</v>
      </c>
      <c r="I742" s="25" t="s">
        <v>21</v>
      </c>
      <c r="J742" s="17">
        <f>G742*245</f>
        <v>490</v>
      </c>
      <c r="K742" s="17"/>
      <c r="L742" s="17"/>
      <c r="M742" s="17">
        <f>J742+L742+L743</f>
        <v>548</v>
      </c>
      <c r="N742" s="17">
        <f t="shared" si="17"/>
        <v>15</v>
      </c>
      <c r="O742" s="17">
        <f>M742*3+N742</f>
        <v>1659</v>
      </c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</row>
    <row r="743" spans="1:244" ht="12" customHeight="1">
      <c r="A743" s="17">
        <f>IF(B743="户主",COUNTIF($B$5:B743,$B$5),"")</f>
      </c>
      <c r="B743" s="25" t="s">
        <v>22</v>
      </c>
      <c r="C743" s="25" t="s">
        <v>851</v>
      </c>
      <c r="D743" s="24">
        <v>75</v>
      </c>
      <c r="E743" s="25" t="s">
        <v>19</v>
      </c>
      <c r="F743" s="25" t="s">
        <v>47</v>
      </c>
      <c r="G743" s="25"/>
      <c r="H743" s="25" t="s">
        <v>835</v>
      </c>
      <c r="I743" s="25" t="s">
        <v>21</v>
      </c>
      <c r="J743" s="17"/>
      <c r="K743" s="17">
        <v>2</v>
      </c>
      <c r="L743" s="17">
        <v>58</v>
      </c>
      <c r="M743" s="17"/>
      <c r="N743" s="17"/>
      <c r="O743" s="17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</row>
    <row r="744" spans="1:244" ht="12" customHeight="1">
      <c r="A744" s="17">
        <f>IF(B744="户主",COUNTIF($B$5:B744,$B$5),"")</f>
        <v>277</v>
      </c>
      <c r="B744" s="25" t="s">
        <v>17</v>
      </c>
      <c r="C744" s="25" t="s">
        <v>852</v>
      </c>
      <c r="D744" s="24">
        <v>38</v>
      </c>
      <c r="E744" s="25" t="s">
        <v>28</v>
      </c>
      <c r="F744" s="25" t="s">
        <v>17</v>
      </c>
      <c r="G744" s="25">
        <v>1</v>
      </c>
      <c r="H744" s="25" t="s">
        <v>853</v>
      </c>
      <c r="I744" s="25" t="s">
        <v>29</v>
      </c>
      <c r="J744" s="17">
        <f>G744*289</f>
        <v>289</v>
      </c>
      <c r="K744" s="17">
        <v>5</v>
      </c>
      <c r="L744" s="17">
        <v>87</v>
      </c>
      <c r="M744" s="17">
        <f>J744+L744</f>
        <v>376</v>
      </c>
      <c r="N744" s="17">
        <v>15</v>
      </c>
      <c r="O744" s="17">
        <f>M744*3+N744</f>
        <v>1143</v>
      </c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</row>
    <row r="745" spans="1:244" ht="12" customHeight="1">
      <c r="A745" s="17">
        <f>IF(B745="户主",COUNTIF($B$5:B745,$B$5),"")</f>
        <v>278</v>
      </c>
      <c r="B745" s="25" t="s">
        <v>17</v>
      </c>
      <c r="C745" s="25" t="s">
        <v>854</v>
      </c>
      <c r="D745" s="24">
        <v>62</v>
      </c>
      <c r="E745" s="25" t="s">
        <v>28</v>
      </c>
      <c r="F745" s="25" t="s">
        <v>17</v>
      </c>
      <c r="G745" s="25">
        <v>2</v>
      </c>
      <c r="H745" s="25" t="s">
        <v>853</v>
      </c>
      <c r="I745" s="25" t="s">
        <v>21</v>
      </c>
      <c r="J745" s="17">
        <f>G745*245</f>
        <v>490</v>
      </c>
      <c r="K745" s="17"/>
      <c r="L745" s="17"/>
      <c r="M745" s="17">
        <f>J745+L745+L746</f>
        <v>577</v>
      </c>
      <c r="N745" s="17">
        <f>1*15</f>
        <v>15</v>
      </c>
      <c r="O745" s="17">
        <f>M745*3+N745</f>
        <v>1746</v>
      </c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</row>
    <row r="746" spans="1:244" ht="12" customHeight="1">
      <c r="A746" s="17">
        <f>IF(B746="户主",COUNTIF($B$5:B746,$B$5),"")</f>
      </c>
      <c r="B746" s="17" t="s">
        <v>22</v>
      </c>
      <c r="C746" s="25" t="s">
        <v>855</v>
      </c>
      <c r="D746" s="24">
        <v>59</v>
      </c>
      <c r="E746" s="17" t="s">
        <v>19</v>
      </c>
      <c r="F746" s="17" t="s">
        <v>66</v>
      </c>
      <c r="G746" s="17"/>
      <c r="H746" s="25" t="s">
        <v>853</v>
      </c>
      <c r="I746" s="25" t="s">
        <v>21</v>
      </c>
      <c r="J746" s="17"/>
      <c r="K746" s="17">
        <v>5</v>
      </c>
      <c r="L746" s="17">
        <v>87</v>
      </c>
      <c r="M746" s="17"/>
      <c r="N746" s="17"/>
      <c r="O746" s="17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</row>
    <row r="747" spans="1:244" ht="12" customHeight="1">
      <c r="A747" s="17">
        <f>IF(B747="户主",COUNTIF($B$5:B747,$B$5),"")</f>
        <v>279</v>
      </c>
      <c r="B747" s="25" t="s">
        <v>17</v>
      </c>
      <c r="C747" s="25" t="s">
        <v>856</v>
      </c>
      <c r="D747" s="24">
        <v>80</v>
      </c>
      <c r="E747" s="25" t="s">
        <v>28</v>
      </c>
      <c r="F747" s="25" t="s">
        <v>17</v>
      </c>
      <c r="G747" s="25">
        <v>2</v>
      </c>
      <c r="H747" s="25" t="s">
        <v>853</v>
      </c>
      <c r="I747" s="25" t="s">
        <v>32</v>
      </c>
      <c r="J747" s="17">
        <f>G747*130</f>
        <v>260</v>
      </c>
      <c r="K747" s="17">
        <v>2</v>
      </c>
      <c r="L747" s="17">
        <v>58</v>
      </c>
      <c r="M747" s="17">
        <f>J747+L747+L748</f>
        <v>376</v>
      </c>
      <c r="N747" s="17">
        <f>1*15</f>
        <v>15</v>
      </c>
      <c r="O747" s="17">
        <f>M747*3+N747</f>
        <v>1143</v>
      </c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</row>
    <row r="748" spans="1:244" ht="12" customHeight="1">
      <c r="A748" s="17">
        <f>IF(B748="户主",COUNTIF($B$5:B748,$B$5),"")</f>
      </c>
      <c r="B748" s="17" t="s">
        <v>22</v>
      </c>
      <c r="C748" s="25" t="s">
        <v>857</v>
      </c>
      <c r="D748" s="24">
        <v>74</v>
      </c>
      <c r="E748" s="17" t="s">
        <v>19</v>
      </c>
      <c r="F748" s="17" t="s">
        <v>66</v>
      </c>
      <c r="G748" s="17"/>
      <c r="H748" s="25" t="s">
        <v>853</v>
      </c>
      <c r="I748" s="25" t="s">
        <v>32</v>
      </c>
      <c r="J748" s="17"/>
      <c r="K748" s="17">
        <v>2</v>
      </c>
      <c r="L748" s="17">
        <v>58</v>
      </c>
      <c r="M748" s="17"/>
      <c r="N748" s="17"/>
      <c r="O748" s="17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</row>
    <row r="749" spans="1:244" ht="12" customHeight="1">
      <c r="A749" s="17">
        <f>IF(B749="户主",COUNTIF($B$5:B749,$B$5),"")</f>
        <v>280</v>
      </c>
      <c r="B749" s="25" t="s">
        <v>17</v>
      </c>
      <c r="C749" s="25" t="s">
        <v>858</v>
      </c>
      <c r="D749" s="24">
        <v>56</v>
      </c>
      <c r="E749" s="25" t="s">
        <v>28</v>
      </c>
      <c r="F749" s="25" t="s">
        <v>17</v>
      </c>
      <c r="G749" s="25">
        <v>1</v>
      </c>
      <c r="H749" s="25" t="s">
        <v>843</v>
      </c>
      <c r="I749" s="22" t="s">
        <v>29</v>
      </c>
      <c r="J749" s="17">
        <f>G749*289</f>
        <v>289</v>
      </c>
      <c r="K749" s="17">
        <v>4</v>
      </c>
      <c r="L749" s="17">
        <v>145</v>
      </c>
      <c r="M749" s="17">
        <f>J749+L749</f>
        <v>434</v>
      </c>
      <c r="N749" s="17">
        <f>1*15</f>
        <v>15</v>
      </c>
      <c r="O749" s="17">
        <f>M749*3+N749</f>
        <v>1317</v>
      </c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</row>
    <row r="750" spans="1:244" ht="12" customHeight="1">
      <c r="A750" s="17">
        <f>IF(B750="户主",COUNTIF($B$5:B750,$B$5),"")</f>
        <v>281</v>
      </c>
      <c r="B750" s="25" t="s">
        <v>17</v>
      </c>
      <c r="C750" s="25" t="s">
        <v>859</v>
      </c>
      <c r="D750" s="24">
        <v>62</v>
      </c>
      <c r="E750" s="25" t="s">
        <v>28</v>
      </c>
      <c r="F750" s="25" t="s">
        <v>17</v>
      </c>
      <c r="G750" s="25">
        <v>6</v>
      </c>
      <c r="H750" s="25" t="s">
        <v>853</v>
      </c>
      <c r="I750" s="25" t="s">
        <v>32</v>
      </c>
      <c r="J750" s="17">
        <f>G750*130</f>
        <v>780</v>
      </c>
      <c r="K750" s="17"/>
      <c r="L750" s="17"/>
      <c r="M750" s="17">
        <f>J750+L750+L751+L752+L753+L754+L755</f>
        <v>954</v>
      </c>
      <c r="N750" s="17">
        <f>1*15</f>
        <v>15</v>
      </c>
      <c r="O750" s="17">
        <f>M750*3+N750</f>
        <v>2877</v>
      </c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</row>
    <row r="751" spans="1:244" ht="12" customHeight="1">
      <c r="A751" s="17">
        <f>IF(B751="户主",COUNTIF($B$5:B751,$B$5),"")</f>
      </c>
      <c r="B751" s="17" t="s">
        <v>22</v>
      </c>
      <c r="C751" s="17" t="s">
        <v>848</v>
      </c>
      <c r="D751" s="24">
        <v>59</v>
      </c>
      <c r="E751" s="17" t="s">
        <v>19</v>
      </c>
      <c r="F751" s="17" t="s">
        <v>66</v>
      </c>
      <c r="G751" s="17"/>
      <c r="H751" s="25" t="s">
        <v>853</v>
      </c>
      <c r="I751" s="25" t="s">
        <v>32</v>
      </c>
      <c r="J751" s="17"/>
      <c r="K751" s="17"/>
      <c r="L751" s="17"/>
      <c r="M751" s="17"/>
      <c r="N751" s="17"/>
      <c r="O751" s="17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</row>
    <row r="752" spans="1:244" ht="12" customHeight="1">
      <c r="A752" s="17">
        <f>IF(B752="户主",COUNTIF($B$5:B752,$B$5),"")</f>
      </c>
      <c r="B752" s="17" t="s">
        <v>22</v>
      </c>
      <c r="C752" s="17" t="s">
        <v>860</v>
      </c>
      <c r="D752" s="24">
        <v>38</v>
      </c>
      <c r="E752" s="17" t="s">
        <v>28</v>
      </c>
      <c r="F752" s="17" t="s">
        <v>34</v>
      </c>
      <c r="G752" s="17"/>
      <c r="H752" s="25" t="s">
        <v>853</v>
      </c>
      <c r="I752" s="25" t="s">
        <v>32</v>
      </c>
      <c r="J752" s="17"/>
      <c r="K752" s="17"/>
      <c r="L752" s="17"/>
      <c r="M752" s="17"/>
      <c r="N752" s="17"/>
      <c r="O752" s="17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</row>
    <row r="753" spans="1:244" ht="12" customHeight="1">
      <c r="A753" s="17">
        <f>IF(B753="户主",COUNTIF($B$5:B753,$B$5),"")</f>
      </c>
      <c r="B753" s="17" t="s">
        <v>22</v>
      </c>
      <c r="C753" s="25" t="s">
        <v>861</v>
      </c>
      <c r="D753" s="24">
        <v>32</v>
      </c>
      <c r="E753" s="17" t="s">
        <v>19</v>
      </c>
      <c r="F753" s="17" t="s">
        <v>53</v>
      </c>
      <c r="G753" s="17"/>
      <c r="H753" s="25" t="s">
        <v>853</v>
      </c>
      <c r="I753" s="25" t="s">
        <v>32</v>
      </c>
      <c r="J753" s="17"/>
      <c r="K753" s="17"/>
      <c r="L753" s="17"/>
      <c r="M753" s="17"/>
      <c r="N753" s="17"/>
      <c r="O753" s="17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</row>
    <row r="754" spans="1:244" ht="12" customHeight="1">
      <c r="A754" s="17">
        <f>IF(B754="户主",COUNTIF($B$5:B754,$B$5),"")</f>
      </c>
      <c r="B754" s="17" t="s">
        <v>22</v>
      </c>
      <c r="C754" s="17" t="s">
        <v>862</v>
      </c>
      <c r="D754" s="24">
        <v>10</v>
      </c>
      <c r="E754" s="17" t="s">
        <v>28</v>
      </c>
      <c r="F754" s="17" t="s">
        <v>164</v>
      </c>
      <c r="G754" s="17"/>
      <c r="H754" s="25" t="s">
        <v>853</v>
      </c>
      <c r="I754" s="25" t="s">
        <v>32</v>
      </c>
      <c r="J754" s="17"/>
      <c r="K754" s="17">
        <v>3</v>
      </c>
      <c r="L754" s="17">
        <v>87</v>
      </c>
      <c r="M754" s="17"/>
      <c r="N754" s="17"/>
      <c r="O754" s="17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</row>
    <row r="755" spans="1:244" ht="12" customHeight="1">
      <c r="A755" s="17">
        <f>IF(B755="户主",COUNTIF($B$5:B755,$B$5),"")</f>
      </c>
      <c r="B755" s="17" t="s">
        <v>22</v>
      </c>
      <c r="C755" s="17" t="s">
        <v>863</v>
      </c>
      <c r="D755" s="24">
        <v>4</v>
      </c>
      <c r="E755" s="17" t="s">
        <v>28</v>
      </c>
      <c r="F755" s="17" t="s">
        <v>164</v>
      </c>
      <c r="G755" s="17"/>
      <c r="H755" s="25" t="s">
        <v>853</v>
      </c>
      <c r="I755" s="25" t="s">
        <v>32</v>
      </c>
      <c r="J755" s="17"/>
      <c r="K755" s="17">
        <v>3</v>
      </c>
      <c r="L755" s="17">
        <v>87</v>
      </c>
      <c r="M755" s="17"/>
      <c r="N755" s="17"/>
      <c r="O755" s="17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</row>
    <row r="756" spans="1:244" ht="12" customHeight="1">
      <c r="A756" s="17">
        <f>IF(B756="户主",COUNTIF($B$5:B756,$B$5),"")</f>
        <v>282</v>
      </c>
      <c r="B756" s="25" t="s">
        <v>17</v>
      </c>
      <c r="C756" s="25" t="s">
        <v>864</v>
      </c>
      <c r="D756" s="24">
        <v>66</v>
      </c>
      <c r="E756" s="17" t="s">
        <v>28</v>
      </c>
      <c r="F756" s="25" t="s">
        <v>17</v>
      </c>
      <c r="G756" s="25">
        <v>3</v>
      </c>
      <c r="H756" s="25" t="s">
        <v>843</v>
      </c>
      <c r="I756" s="25" t="s">
        <v>21</v>
      </c>
      <c r="J756" s="17">
        <f>G756*245</f>
        <v>735</v>
      </c>
      <c r="K756" s="17"/>
      <c r="L756" s="17"/>
      <c r="M756" s="17">
        <f>J756+L756+L757+L758</f>
        <v>735</v>
      </c>
      <c r="N756" s="17">
        <f>1*15</f>
        <v>15</v>
      </c>
      <c r="O756" s="17">
        <f>M756*3+N756</f>
        <v>2220</v>
      </c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</row>
    <row r="757" spans="1:244" ht="12" customHeight="1">
      <c r="A757" s="17">
        <f>IF(B757="户主",COUNTIF($B$5:B757,$B$5),"")</f>
      </c>
      <c r="B757" s="17" t="s">
        <v>22</v>
      </c>
      <c r="C757" s="25" t="s">
        <v>865</v>
      </c>
      <c r="D757" s="24">
        <v>48</v>
      </c>
      <c r="E757" s="17" t="s">
        <v>19</v>
      </c>
      <c r="F757" s="17" t="s">
        <v>66</v>
      </c>
      <c r="G757" s="17"/>
      <c r="H757" s="25" t="s">
        <v>843</v>
      </c>
      <c r="I757" s="25" t="s">
        <v>21</v>
      </c>
      <c r="J757" s="17"/>
      <c r="K757" s="17"/>
      <c r="L757" s="17"/>
      <c r="M757" s="17"/>
      <c r="N757" s="17"/>
      <c r="O757" s="17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</row>
    <row r="758" spans="1:244" ht="12" customHeight="1">
      <c r="A758" s="17">
        <f>IF(B758="户主",COUNTIF($B$5:B758,$B$5),"")</f>
      </c>
      <c r="B758" s="17" t="s">
        <v>22</v>
      </c>
      <c r="C758" s="17" t="s">
        <v>866</v>
      </c>
      <c r="D758" s="24">
        <v>28</v>
      </c>
      <c r="E758" s="17" t="s">
        <v>19</v>
      </c>
      <c r="F758" s="17" t="s">
        <v>34</v>
      </c>
      <c r="G758" s="17"/>
      <c r="H758" s="25" t="s">
        <v>843</v>
      </c>
      <c r="I758" s="25" t="s">
        <v>21</v>
      </c>
      <c r="J758" s="17"/>
      <c r="K758" s="17"/>
      <c r="L758" s="17"/>
      <c r="M758" s="17"/>
      <c r="N758" s="17"/>
      <c r="O758" s="17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</row>
    <row r="759" spans="1:244" ht="12" customHeight="1">
      <c r="A759" s="17">
        <f>IF(B759="户主",COUNTIF($B$5:B759,$B$5),"")</f>
        <v>283</v>
      </c>
      <c r="B759" s="25" t="s">
        <v>17</v>
      </c>
      <c r="C759" s="17" t="s">
        <v>867</v>
      </c>
      <c r="D759" s="24">
        <v>49</v>
      </c>
      <c r="E759" s="17" t="s">
        <v>28</v>
      </c>
      <c r="F759" s="17" t="s">
        <v>17</v>
      </c>
      <c r="G759" s="25">
        <v>3</v>
      </c>
      <c r="H759" s="25" t="s">
        <v>843</v>
      </c>
      <c r="I759" s="25" t="s">
        <v>21</v>
      </c>
      <c r="J759" s="17">
        <f>G759*245</f>
        <v>735</v>
      </c>
      <c r="K759" s="17"/>
      <c r="L759" s="17"/>
      <c r="M759" s="17">
        <f>J759+L759+L760+L761</f>
        <v>735</v>
      </c>
      <c r="N759" s="17">
        <f>1*15</f>
        <v>15</v>
      </c>
      <c r="O759" s="17">
        <f>M759*3+N759</f>
        <v>2220</v>
      </c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</row>
    <row r="760" spans="1:244" ht="12" customHeight="1">
      <c r="A760" s="17">
        <f>IF(B760="户主",COUNTIF($B$5:B760,$B$5),"")</f>
      </c>
      <c r="B760" s="17" t="s">
        <v>22</v>
      </c>
      <c r="C760" s="25" t="s">
        <v>868</v>
      </c>
      <c r="D760" s="24">
        <v>44</v>
      </c>
      <c r="E760" s="25" t="s">
        <v>19</v>
      </c>
      <c r="F760" s="25" t="s">
        <v>66</v>
      </c>
      <c r="G760" s="17"/>
      <c r="H760" s="25" t="s">
        <v>843</v>
      </c>
      <c r="I760" s="25" t="s">
        <v>21</v>
      </c>
      <c r="J760" s="17"/>
      <c r="K760" s="17"/>
      <c r="L760" s="17"/>
      <c r="M760" s="17"/>
      <c r="N760" s="17"/>
      <c r="O760" s="17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</row>
    <row r="761" spans="1:244" ht="12" customHeight="1">
      <c r="A761" s="17">
        <f>IF(B761="户主",COUNTIF($B$5:B761,$B$5),"")</f>
      </c>
      <c r="B761" s="17" t="s">
        <v>22</v>
      </c>
      <c r="C761" s="17" t="s">
        <v>869</v>
      </c>
      <c r="D761" s="24">
        <v>24</v>
      </c>
      <c r="E761" s="17" t="s">
        <v>28</v>
      </c>
      <c r="F761" s="17" t="s">
        <v>34</v>
      </c>
      <c r="G761" s="17"/>
      <c r="H761" s="25" t="s">
        <v>843</v>
      </c>
      <c r="I761" s="25" t="s">
        <v>21</v>
      </c>
      <c r="J761" s="17"/>
      <c r="K761" s="17"/>
      <c r="L761" s="17"/>
      <c r="M761" s="17"/>
      <c r="N761" s="17"/>
      <c r="O761" s="17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</row>
    <row r="762" spans="1:244" ht="12" customHeight="1">
      <c r="A762" s="17">
        <f>IF(B762="户主",COUNTIF($B$5:B762,$B$5),"")</f>
        <v>284</v>
      </c>
      <c r="B762" s="25" t="s">
        <v>17</v>
      </c>
      <c r="C762" s="25" t="s">
        <v>870</v>
      </c>
      <c r="D762" s="24">
        <v>41</v>
      </c>
      <c r="E762" s="25" t="s">
        <v>28</v>
      </c>
      <c r="F762" s="25" t="s">
        <v>17</v>
      </c>
      <c r="G762" s="25">
        <v>2</v>
      </c>
      <c r="H762" s="25" t="s">
        <v>843</v>
      </c>
      <c r="I762" s="25" t="s">
        <v>29</v>
      </c>
      <c r="J762" s="17">
        <f>G762*289</f>
        <v>578</v>
      </c>
      <c r="K762" s="17">
        <v>5</v>
      </c>
      <c r="L762" s="17">
        <v>87</v>
      </c>
      <c r="M762" s="17">
        <f>J762+L762+L763</f>
        <v>752</v>
      </c>
      <c r="N762" s="17">
        <f>1*15</f>
        <v>15</v>
      </c>
      <c r="O762" s="17">
        <f>M762*3+N762</f>
        <v>2271</v>
      </c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</row>
    <row r="763" spans="1:244" ht="12" customHeight="1">
      <c r="A763" s="17">
        <f>IF(B763="户主",COUNTIF($B$5:B763,$B$5),"")</f>
      </c>
      <c r="B763" s="17" t="s">
        <v>22</v>
      </c>
      <c r="C763" s="17" t="s">
        <v>484</v>
      </c>
      <c r="D763" s="24">
        <v>84</v>
      </c>
      <c r="E763" s="17" t="s">
        <v>19</v>
      </c>
      <c r="F763" s="17" t="s">
        <v>47</v>
      </c>
      <c r="G763" s="17"/>
      <c r="H763" s="25" t="s">
        <v>843</v>
      </c>
      <c r="I763" s="25" t="s">
        <v>29</v>
      </c>
      <c r="J763" s="17"/>
      <c r="K763" s="17">
        <v>5</v>
      </c>
      <c r="L763" s="17">
        <v>87</v>
      </c>
      <c r="M763" s="17"/>
      <c r="N763" s="17"/>
      <c r="O763" s="17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</row>
    <row r="764" spans="1:244" ht="12" customHeight="1">
      <c r="A764" s="17">
        <f>IF(B764="户主",COUNTIF($B$5:B764,$B$5),"")</f>
        <v>285</v>
      </c>
      <c r="B764" s="25" t="s">
        <v>17</v>
      </c>
      <c r="C764" s="25" t="s">
        <v>871</v>
      </c>
      <c r="D764" s="24">
        <v>56</v>
      </c>
      <c r="E764" s="25" t="s">
        <v>28</v>
      </c>
      <c r="F764" s="25" t="s">
        <v>17</v>
      </c>
      <c r="G764" s="25">
        <v>1</v>
      </c>
      <c r="H764" s="25" t="s">
        <v>872</v>
      </c>
      <c r="I764" s="22" t="s">
        <v>29</v>
      </c>
      <c r="J764" s="17">
        <f>G764*289</f>
        <v>289</v>
      </c>
      <c r="K764" s="17"/>
      <c r="L764" s="17"/>
      <c r="M764" s="17">
        <f>J764+L764</f>
        <v>289</v>
      </c>
      <c r="N764" s="17">
        <f>1*15</f>
        <v>15</v>
      </c>
      <c r="O764" s="17">
        <f>M764*3+N764</f>
        <v>882</v>
      </c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</row>
    <row r="765" spans="1:244" ht="12" customHeight="1">
      <c r="A765" s="17">
        <f>IF(B765="户主",COUNTIF($B$5:B765,$B$5),"")</f>
        <v>286</v>
      </c>
      <c r="B765" s="25" t="s">
        <v>17</v>
      </c>
      <c r="C765" s="25" t="s">
        <v>873</v>
      </c>
      <c r="D765" s="24">
        <v>77</v>
      </c>
      <c r="E765" s="25" t="s">
        <v>28</v>
      </c>
      <c r="F765" s="25" t="s">
        <v>17</v>
      </c>
      <c r="G765" s="25">
        <v>3</v>
      </c>
      <c r="H765" s="25" t="s">
        <v>843</v>
      </c>
      <c r="I765" s="25" t="s">
        <v>21</v>
      </c>
      <c r="J765" s="17">
        <f>G765*245</f>
        <v>735</v>
      </c>
      <c r="K765" s="17">
        <v>2</v>
      </c>
      <c r="L765" s="17">
        <v>58</v>
      </c>
      <c r="M765" s="17">
        <f>J765+L765+L766+L767</f>
        <v>880</v>
      </c>
      <c r="N765" s="17">
        <f>1*15</f>
        <v>15</v>
      </c>
      <c r="O765" s="17">
        <f>M765*3+N765</f>
        <v>2655</v>
      </c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</row>
    <row r="766" spans="1:244" ht="12" customHeight="1">
      <c r="A766" s="17">
        <f>IF(B766="户主",COUNTIF($B$5:B766,$B$5),"")</f>
      </c>
      <c r="B766" s="17" t="s">
        <v>22</v>
      </c>
      <c r="C766" s="17" t="s">
        <v>874</v>
      </c>
      <c r="D766" s="24">
        <v>52</v>
      </c>
      <c r="E766" s="17" t="s">
        <v>19</v>
      </c>
      <c r="F766" s="17" t="s">
        <v>66</v>
      </c>
      <c r="G766" s="17"/>
      <c r="H766" s="25" t="s">
        <v>843</v>
      </c>
      <c r="I766" s="25" t="s">
        <v>21</v>
      </c>
      <c r="J766" s="17"/>
      <c r="K766" s="17"/>
      <c r="L766" s="17"/>
      <c r="M766" s="17"/>
      <c r="N766" s="17"/>
      <c r="O766" s="17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</row>
    <row r="767" spans="1:244" ht="12" customHeight="1">
      <c r="A767" s="17">
        <f>IF(B767="户主",COUNTIF($B$5:B767,$B$5),"")</f>
      </c>
      <c r="B767" s="17" t="s">
        <v>22</v>
      </c>
      <c r="C767" s="25" t="s">
        <v>875</v>
      </c>
      <c r="D767" s="55">
        <v>49</v>
      </c>
      <c r="E767" s="17" t="s">
        <v>28</v>
      </c>
      <c r="F767" s="17" t="s">
        <v>876</v>
      </c>
      <c r="G767" s="17"/>
      <c r="H767" s="25" t="s">
        <v>843</v>
      </c>
      <c r="I767" s="25" t="s">
        <v>21</v>
      </c>
      <c r="J767" s="17"/>
      <c r="K767" s="17">
        <v>5</v>
      </c>
      <c r="L767" s="17">
        <v>87</v>
      </c>
      <c r="M767" s="17"/>
      <c r="N767" s="17"/>
      <c r="O767" s="17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</row>
    <row r="768" spans="1:250" s="2" customFormat="1" ht="12" customHeight="1">
      <c r="A768" s="17">
        <f>IF(B768="户主",COUNTIF($B$5:B768,$B$5),"")</f>
        <v>287</v>
      </c>
      <c r="B768" s="17" t="s">
        <v>17</v>
      </c>
      <c r="C768" s="17" t="s">
        <v>877</v>
      </c>
      <c r="D768" s="24">
        <v>61</v>
      </c>
      <c r="E768" s="17" t="s">
        <v>28</v>
      </c>
      <c r="F768" s="17" t="s">
        <v>17</v>
      </c>
      <c r="G768" s="17">
        <v>3</v>
      </c>
      <c r="H768" s="25" t="s">
        <v>872</v>
      </c>
      <c r="I768" s="22" t="s">
        <v>29</v>
      </c>
      <c r="J768" s="17">
        <f>G768*289</f>
        <v>867</v>
      </c>
      <c r="K768" s="17"/>
      <c r="L768" s="17"/>
      <c r="M768" s="17">
        <f>J768+L768+L769+L770</f>
        <v>1157</v>
      </c>
      <c r="N768" s="17">
        <f>1*15</f>
        <v>15</v>
      </c>
      <c r="O768" s="17">
        <f>M768*3+N768</f>
        <v>3486</v>
      </c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  <c r="HT768" s="9"/>
      <c r="HU768" s="9"/>
      <c r="HV768" s="9"/>
      <c r="HW768" s="9"/>
      <c r="HX768" s="9"/>
      <c r="HY768" s="9"/>
      <c r="HZ768" s="9"/>
      <c r="IA768" s="9"/>
      <c r="IB768" s="9"/>
      <c r="IC768" s="9"/>
      <c r="ID768" s="9"/>
      <c r="IE768" s="9"/>
      <c r="IF768" s="9"/>
      <c r="IG768" s="9"/>
      <c r="IH768" s="9"/>
      <c r="II768" s="9"/>
      <c r="IJ768" s="9"/>
      <c r="IK768" s="11"/>
      <c r="IL768" s="11"/>
      <c r="IM768" s="11"/>
      <c r="IN768" s="11"/>
      <c r="IO768" s="11"/>
      <c r="IP768" s="11"/>
    </row>
    <row r="769" spans="1:15" ht="12" customHeight="1">
      <c r="A769" s="17">
        <f>IF(B769="户主",COUNTIF($B$5:B769,$B$5),"")</f>
      </c>
      <c r="B769" s="25" t="s">
        <v>22</v>
      </c>
      <c r="C769" s="25" t="s">
        <v>878</v>
      </c>
      <c r="D769" s="24">
        <v>56</v>
      </c>
      <c r="E769" s="25" t="s">
        <v>28</v>
      </c>
      <c r="F769" s="25" t="s">
        <v>350</v>
      </c>
      <c r="G769" s="25"/>
      <c r="H769" s="25" t="s">
        <v>872</v>
      </c>
      <c r="I769" s="22" t="s">
        <v>29</v>
      </c>
      <c r="J769" s="17"/>
      <c r="K769" s="17">
        <v>4</v>
      </c>
      <c r="L769" s="17">
        <v>145</v>
      </c>
      <c r="M769" s="17"/>
      <c r="N769" s="17"/>
      <c r="O769" s="17"/>
    </row>
    <row r="770" spans="1:15" ht="12" customHeight="1">
      <c r="A770" s="17">
        <f>IF(B770="户主",COUNTIF($B$5:B770,$B$5),"")</f>
      </c>
      <c r="B770" s="25" t="s">
        <v>22</v>
      </c>
      <c r="C770" s="17" t="s">
        <v>879</v>
      </c>
      <c r="D770" s="24">
        <v>85</v>
      </c>
      <c r="E770" s="17" t="s">
        <v>19</v>
      </c>
      <c r="F770" s="17" t="s">
        <v>47</v>
      </c>
      <c r="G770" s="17"/>
      <c r="H770" s="25" t="s">
        <v>872</v>
      </c>
      <c r="I770" s="22" t="s">
        <v>29</v>
      </c>
      <c r="J770" s="17"/>
      <c r="K770" s="17">
        <v>4</v>
      </c>
      <c r="L770" s="17">
        <v>145</v>
      </c>
      <c r="M770" s="17"/>
      <c r="N770" s="17"/>
      <c r="O770" s="17"/>
    </row>
    <row r="771" spans="1:244" ht="12" customHeight="1">
      <c r="A771" s="17">
        <f>IF(B771="户主",COUNTIF($B$5:B771,$B$5),"")</f>
        <v>288</v>
      </c>
      <c r="B771" s="25" t="s">
        <v>17</v>
      </c>
      <c r="C771" s="25" t="s">
        <v>880</v>
      </c>
      <c r="D771" s="24">
        <v>67</v>
      </c>
      <c r="E771" s="25" t="s">
        <v>28</v>
      </c>
      <c r="F771" s="25" t="s">
        <v>17</v>
      </c>
      <c r="G771" s="25">
        <v>4</v>
      </c>
      <c r="H771" s="25" t="s">
        <v>872</v>
      </c>
      <c r="I771" s="25" t="s">
        <v>32</v>
      </c>
      <c r="J771" s="17">
        <f>G771*130</f>
        <v>520</v>
      </c>
      <c r="K771" s="17"/>
      <c r="L771" s="17"/>
      <c r="M771" s="17">
        <f>J771+L773+L774</f>
        <v>694</v>
      </c>
      <c r="N771" s="17">
        <f>1*15</f>
        <v>15</v>
      </c>
      <c r="O771" s="17">
        <f>M771*3+N771</f>
        <v>2097</v>
      </c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</row>
    <row r="772" spans="1:244" ht="12" customHeight="1">
      <c r="A772" s="17">
        <f>IF(B772="户主",COUNTIF($B$5:B772,$B$5),"")</f>
      </c>
      <c r="B772" s="17" t="s">
        <v>22</v>
      </c>
      <c r="C772" s="17" t="s">
        <v>881</v>
      </c>
      <c r="D772" s="24">
        <v>35</v>
      </c>
      <c r="E772" s="17" t="s">
        <v>28</v>
      </c>
      <c r="F772" s="17" t="s">
        <v>34</v>
      </c>
      <c r="G772" s="17"/>
      <c r="H772" s="25" t="s">
        <v>872</v>
      </c>
      <c r="I772" s="25" t="s">
        <v>32</v>
      </c>
      <c r="J772" s="17"/>
      <c r="K772" s="17"/>
      <c r="L772" s="17"/>
      <c r="M772" s="17"/>
      <c r="N772" s="17"/>
      <c r="O772" s="17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</row>
    <row r="773" spans="1:244" ht="12" customHeight="1">
      <c r="A773" s="17"/>
      <c r="B773" s="43" t="s">
        <v>22</v>
      </c>
      <c r="C773" s="43" t="s">
        <v>882</v>
      </c>
      <c r="D773" s="44">
        <v>1</v>
      </c>
      <c r="E773" s="43" t="s">
        <v>19</v>
      </c>
      <c r="F773" s="43" t="s">
        <v>51</v>
      </c>
      <c r="G773" s="43"/>
      <c r="H773" s="43" t="s">
        <v>872</v>
      </c>
      <c r="I773" s="43" t="s">
        <v>32</v>
      </c>
      <c r="J773" s="17"/>
      <c r="K773" s="17">
        <v>3</v>
      </c>
      <c r="L773" s="17">
        <v>87</v>
      </c>
      <c r="M773" s="17"/>
      <c r="N773" s="17"/>
      <c r="O773" s="17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</row>
    <row r="774" spans="1:244" ht="12" customHeight="1">
      <c r="A774" s="17">
        <f>IF(B774="户主",COUNTIF($B$5:B774,$B$5),"")</f>
      </c>
      <c r="B774" s="17" t="s">
        <v>22</v>
      </c>
      <c r="C774" s="17" t="s">
        <v>883</v>
      </c>
      <c r="D774" s="24">
        <v>9</v>
      </c>
      <c r="E774" s="17" t="s">
        <v>28</v>
      </c>
      <c r="F774" s="17" t="s">
        <v>164</v>
      </c>
      <c r="G774" s="17"/>
      <c r="H774" s="25" t="s">
        <v>872</v>
      </c>
      <c r="I774" s="25" t="s">
        <v>32</v>
      </c>
      <c r="J774" s="17"/>
      <c r="K774" s="17">
        <v>3</v>
      </c>
      <c r="L774" s="17">
        <v>87</v>
      </c>
      <c r="M774" s="17"/>
      <c r="N774" s="17"/>
      <c r="O774" s="17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</row>
    <row r="775" spans="1:244" ht="12" customHeight="1">
      <c r="A775" s="17">
        <f>IF(B775="户主",COUNTIF($B$5:B775,$B$5),"")</f>
        <v>289</v>
      </c>
      <c r="B775" s="25" t="s">
        <v>17</v>
      </c>
      <c r="C775" s="25" t="s">
        <v>884</v>
      </c>
      <c r="D775" s="24">
        <v>54</v>
      </c>
      <c r="E775" s="25" t="s">
        <v>19</v>
      </c>
      <c r="F775" s="25" t="s">
        <v>17</v>
      </c>
      <c r="G775" s="25">
        <v>1</v>
      </c>
      <c r="H775" s="25" t="s">
        <v>872</v>
      </c>
      <c r="I775" s="17" t="s">
        <v>29</v>
      </c>
      <c r="J775" s="17">
        <f>G775*289</f>
        <v>289</v>
      </c>
      <c r="K775" s="17"/>
      <c r="L775" s="17"/>
      <c r="M775" s="17">
        <f>J775+L775</f>
        <v>289</v>
      </c>
      <c r="N775" s="17">
        <f>1*15</f>
        <v>15</v>
      </c>
      <c r="O775" s="17">
        <f>M775*3+N775</f>
        <v>882</v>
      </c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</row>
    <row r="776" spans="1:244" ht="12" customHeight="1">
      <c r="A776" s="17">
        <f>IF(B776="户主",COUNTIF($B$5:B776,$B$5),"")</f>
        <v>290</v>
      </c>
      <c r="B776" s="25" t="s">
        <v>17</v>
      </c>
      <c r="C776" s="25" t="s">
        <v>885</v>
      </c>
      <c r="D776" s="55">
        <v>52</v>
      </c>
      <c r="E776" s="25" t="s">
        <v>28</v>
      </c>
      <c r="F776" s="25" t="s">
        <v>17</v>
      </c>
      <c r="G776" s="25">
        <v>2</v>
      </c>
      <c r="H776" s="25" t="s">
        <v>886</v>
      </c>
      <c r="I776" s="17" t="s">
        <v>29</v>
      </c>
      <c r="J776" s="17">
        <f>G776*289</f>
        <v>578</v>
      </c>
      <c r="K776" s="17">
        <v>5</v>
      </c>
      <c r="L776" s="17">
        <v>87</v>
      </c>
      <c r="M776" s="17">
        <f>J776+L776+L777</f>
        <v>723</v>
      </c>
      <c r="N776" s="17">
        <f>1*15</f>
        <v>15</v>
      </c>
      <c r="O776" s="17">
        <f>M776*3+N776</f>
        <v>2184</v>
      </c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</row>
    <row r="777" spans="1:244" ht="12" customHeight="1">
      <c r="A777" s="17">
        <f>IF(B777="户主",COUNTIF($B$5:B777,$B$5),"")</f>
      </c>
      <c r="B777" s="17" t="s">
        <v>22</v>
      </c>
      <c r="C777" s="17" t="s">
        <v>887</v>
      </c>
      <c r="D777" s="24">
        <v>82</v>
      </c>
      <c r="E777" s="17" t="s">
        <v>19</v>
      </c>
      <c r="F777" s="17" t="s">
        <v>47</v>
      </c>
      <c r="G777" s="17"/>
      <c r="H777" s="25" t="s">
        <v>886</v>
      </c>
      <c r="I777" s="17" t="s">
        <v>29</v>
      </c>
      <c r="J777" s="17"/>
      <c r="K777" s="17">
        <v>2</v>
      </c>
      <c r="L777" s="17">
        <v>58</v>
      </c>
      <c r="M777" s="17"/>
      <c r="N777" s="17"/>
      <c r="O777" s="17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</row>
    <row r="778" spans="1:244" ht="12" customHeight="1">
      <c r="A778" s="17">
        <f>IF(B778="户主",COUNTIF($B$5:B778,$B$5),"")</f>
        <v>291</v>
      </c>
      <c r="B778" s="17" t="s">
        <v>17</v>
      </c>
      <c r="C778" s="25" t="s">
        <v>888</v>
      </c>
      <c r="D778" s="24">
        <v>50</v>
      </c>
      <c r="E778" s="25" t="s">
        <v>28</v>
      </c>
      <c r="F778" s="25" t="s">
        <v>17</v>
      </c>
      <c r="G778" s="25">
        <v>3</v>
      </c>
      <c r="H778" s="25" t="s">
        <v>886</v>
      </c>
      <c r="I778" s="25" t="s">
        <v>32</v>
      </c>
      <c r="J778" s="17">
        <f>G778*130</f>
        <v>390</v>
      </c>
      <c r="K778" s="17">
        <v>5</v>
      </c>
      <c r="L778" s="17">
        <v>87</v>
      </c>
      <c r="M778" s="17">
        <f>J778+L778+L779+L780</f>
        <v>593</v>
      </c>
      <c r="N778" s="17">
        <f>1*15</f>
        <v>15</v>
      </c>
      <c r="O778" s="17">
        <f>M778*3+N778</f>
        <v>1794</v>
      </c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</row>
    <row r="779" spans="1:244" ht="12" customHeight="1">
      <c r="A779" s="17">
        <f>IF(B779="户主",COUNTIF($B$5:B779,$B$5),"")</f>
      </c>
      <c r="B779" s="25" t="s">
        <v>22</v>
      </c>
      <c r="C779" s="25" t="s">
        <v>889</v>
      </c>
      <c r="D779" s="24">
        <v>82</v>
      </c>
      <c r="E779" s="25" t="s">
        <v>28</v>
      </c>
      <c r="F779" s="25" t="s">
        <v>42</v>
      </c>
      <c r="G779" s="25"/>
      <c r="H779" s="25" t="s">
        <v>886</v>
      </c>
      <c r="I779" s="25" t="s">
        <v>32</v>
      </c>
      <c r="J779" s="17"/>
      <c r="K779" s="17">
        <v>2</v>
      </c>
      <c r="L779" s="17">
        <v>58</v>
      </c>
      <c r="M779" s="17"/>
      <c r="N779" s="17"/>
      <c r="O779" s="17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</row>
    <row r="780" spans="1:244" ht="12" customHeight="1">
      <c r="A780" s="17">
        <f>IF(B780="户主",COUNTIF($B$5:B780,$B$5),"")</f>
      </c>
      <c r="B780" s="17" t="s">
        <v>22</v>
      </c>
      <c r="C780" s="17" t="s">
        <v>890</v>
      </c>
      <c r="D780" s="24">
        <v>74</v>
      </c>
      <c r="E780" s="17" t="s">
        <v>19</v>
      </c>
      <c r="F780" s="17" t="s">
        <v>47</v>
      </c>
      <c r="G780" s="17"/>
      <c r="H780" s="25" t="s">
        <v>886</v>
      </c>
      <c r="I780" s="25" t="s">
        <v>32</v>
      </c>
      <c r="J780" s="17"/>
      <c r="K780" s="17">
        <v>2</v>
      </c>
      <c r="L780" s="17">
        <v>58</v>
      </c>
      <c r="M780" s="17"/>
      <c r="N780" s="17"/>
      <c r="O780" s="17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</row>
    <row r="781" spans="1:244" ht="12" customHeight="1">
      <c r="A781" s="17">
        <f>IF(B781="户主",COUNTIF($B$5:B781,$B$5),"")</f>
        <v>292</v>
      </c>
      <c r="B781" s="25" t="s">
        <v>17</v>
      </c>
      <c r="C781" s="25" t="s">
        <v>891</v>
      </c>
      <c r="D781" s="24">
        <v>52</v>
      </c>
      <c r="E781" s="25" t="s">
        <v>28</v>
      </c>
      <c r="F781" s="25" t="s">
        <v>17</v>
      </c>
      <c r="G781" s="25">
        <v>1</v>
      </c>
      <c r="H781" s="25" t="s">
        <v>886</v>
      </c>
      <c r="I781" s="25" t="s">
        <v>21</v>
      </c>
      <c r="J781" s="17">
        <f>G781*245</f>
        <v>245</v>
      </c>
      <c r="K781" s="17"/>
      <c r="L781" s="17"/>
      <c r="M781" s="17">
        <f>J781+L781</f>
        <v>245</v>
      </c>
      <c r="N781" s="17">
        <f>1*15</f>
        <v>15</v>
      </c>
      <c r="O781" s="17">
        <f>M781*3+N781</f>
        <v>750</v>
      </c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</row>
    <row r="782" spans="1:244" ht="12" customHeight="1">
      <c r="A782" s="17">
        <f>IF(B782="户主",COUNTIF($B$5:B782,$B$5),"")</f>
        <v>293</v>
      </c>
      <c r="B782" s="17" t="s">
        <v>17</v>
      </c>
      <c r="C782" s="17" t="s">
        <v>892</v>
      </c>
      <c r="D782" s="24">
        <v>60</v>
      </c>
      <c r="E782" s="17" t="s">
        <v>28</v>
      </c>
      <c r="F782" s="17" t="s">
        <v>17</v>
      </c>
      <c r="G782" s="17">
        <v>3</v>
      </c>
      <c r="H782" s="17" t="s">
        <v>872</v>
      </c>
      <c r="I782" s="17" t="s">
        <v>21</v>
      </c>
      <c r="J782" s="17">
        <f>G782*245</f>
        <v>735</v>
      </c>
      <c r="K782" s="17"/>
      <c r="L782" s="17"/>
      <c r="M782" s="17">
        <f>J782+L782+L783+L784</f>
        <v>822</v>
      </c>
      <c r="N782" s="17">
        <f>1*15</f>
        <v>15</v>
      </c>
      <c r="O782" s="17">
        <f>M782*3+N782</f>
        <v>2481</v>
      </c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</row>
    <row r="783" spans="1:244" ht="12" customHeight="1">
      <c r="A783" s="17">
        <f>IF(B783="户主",COUNTIF($B$5:B783,$B$5),"")</f>
      </c>
      <c r="B783" s="17" t="s">
        <v>22</v>
      </c>
      <c r="C783" s="17" t="s">
        <v>893</v>
      </c>
      <c r="D783" s="24">
        <v>56</v>
      </c>
      <c r="E783" s="17" t="s">
        <v>19</v>
      </c>
      <c r="F783" s="17" t="s">
        <v>66</v>
      </c>
      <c r="G783" s="17"/>
      <c r="H783" s="17" t="s">
        <v>872</v>
      </c>
      <c r="I783" s="17" t="s">
        <v>21</v>
      </c>
      <c r="J783" s="17"/>
      <c r="K783" s="17"/>
      <c r="L783" s="17"/>
      <c r="M783" s="17"/>
      <c r="N783" s="17"/>
      <c r="O783" s="17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</row>
    <row r="784" spans="1:244" ht="12" customHeight="1">
      <c r="A784" s="17">
        <f>IF(B784="户主",COUNTIF($B$5:B784,$B$5),"")</f>
      </c>
      <c r="B784" s="17" t="s">
        <v>22</v>
      </c>
      <c r="C784" s="17" t="s">
        <v>894</v>
      </c>
      <c r="D784" s="24">
        <v>33</v>
      </c>
      <c r="E784" s="17" t="s">
        <v>28</v>
      </c>
      <c r="F784" s="17" t="s">
        <v>34</v>
      </c>
      <c r="G784" s="17"/>
      <c r="H784" s="17" t="s">
        <v>872</v>
      </c>
      <c r="I784" s="17" t="s">
        <v>21</v>
      </c>
      <c r="J784" s="17"/>
      <c r="K784" s="17">
        <v>5</v>
      </c>
      <c r="L784" s="17">
        <v>87</v>
      </c>
      <c r="M784" s="17"/>
      <c r="N784" s="17"/>
      <c r="O784" s="17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</row>
    <row r="785" spans="1:244" ht="12" customHeight="1">
      <c r="A785" s="17">
        <f>IF(B785="户主",COUNTIF($B$5:B785,$B$5),"")</f>
        <v>294</v>
      </c>
      <c r="B785" s="17" t="s">
        <v>17</v>
      </c>
      <c r="C785" s="17" t="s">
        <v>895</v>
      </c>
      <c r="D785" s="24">
        <v>65</v>
      </c>
      <c r="E785" s="17" t="s">
        <v>28</v>
      </c>
      <c r="F785" s="17" t="s">
        <v>17</v>
      </c>
      <c r="G785" s="17">
        <v>2</v>
      </c>
      <c r="H785" s="17" t="s">
        <v>853</v>
      </c>
      <c r="I785" s="17" t="s">
        <v>21</v>
      </c>
      <c r="J785" s="17">
        <f>G785*245</f>
        <v>490</v>
      </c>
      <c r="K785" s="17"/>
      <c r="L785" s="17"/>
      <c r="M785" s="17">
        <f>J785+L785+L786</f>
        <v>490</v>
      </c>
      <c r="N785" s="17">
        <f aca="true" t="shared" si="18" ref="N785:N790">1*15</f>
        <v>15</v>
      </c>
      <c r="O785" s="17">
        <f>M785*3+N785</f>
        <v>1485</v>
      </c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</row>
    <row r="786" spans="1:244" ht="12" customHeight="1">
      <c r="A786" s="17">
        <f>IF(B786="户主",COUNTIF($B$5:B786,$B$5),"")</f>
      </c>
      <c r="B786" s="17" t="s">
        <v>22</v>
      </c>
      <c r="C786" s="17" t="s">
        <v>896</v>
      </c>
      <c r="D786" s="55">
        <v>32</v>
      </c>
      <c r="E786" s="17" t="s">
        <v>28</v>
      </c>
      <c r="F786" s="17" t="s">
        <v>34</v>
      </c>
      <c r="G786" s="17"/>
      <c r="H786" s="17" t="s">
        <v>853</v>
      </c>
      <c r="I786" s="17" t="s">
        <v>21</v>
      </c>
      <c r="J786" s="17"/>
      <c r="K786" s="17"/>
      <c r="L786" s="17"/>
      <c r="M786" s="17"/>
      <c r="N786" s="17"/>
      <c r="O786" s="17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</row>
    <row r="787" spans="1:244" ht="12" customHeight="1">
      <c r="A787" s="17">
        <f>IF(B787="户主",COUNTIF($B$5:B787,$B$5),"")</f>
        <v>295</v>
      </c>
      <c r="B787" s="17" t="s">
        <v>17</v>
      </c>
      <c r="C787" s="17" t="s">
        <v>897</v>
      </c>
      <c r="D787" s="24">
        <v>58</v>
      </c>
      <c r="E787" s="17" t="s">
        <v>28</v>
      </c>
      <c r="F787" s="17" t="s">
        <v>17</v>
      </c>
      <c r="G787" s="17">
        <v>3</v>
      </c>
      <c r="H787" s="17" t="s">
        <v>853</v>
      </c>
      <c r="I787" s="17" t="s">
        <v>32</v>
      </c>
      <c r="J787" s="17">
        <f>G787*130</f>
        <v>390</v>
      </c>
      <c r="K787" s="17"/>
      <c r="L787" s="17"/>
      <c r="M787" s="17">
        <f>J787+L787+L788+L789</f>
        <v>390</v>
      </c>
      <c r="N787" s="17">
        <f t="shared" si="18"/>
        <v>15</v>
      </c>
      <c r="O787" s="17">
        <f>M787*3+N787</f>
        <v>1185</v>
      </c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</row>
    <row r="788" spans="1:244" ht="12" customHeight="1">
      <c r="A788" s="17">
        <f>IF(B788="户主",COUNTIF($B$5:B788,$B$5),"")</f>
      </c>
      <c r="B788" s="17" t="s">
        <v>22</v>
      </c>
      <c r="C788" s="17" t="s">
        <v>898</v>
      </c>
      <c r="D788" s="24">
        <v>48</v>
      </c>
      <c r="E788" s="17" t="s">
        <v>19</v>
      </c>
      <c r="F788" s="17" t="s">
        <v>66</v>
      </c>
      <c r="G788" s="17"/>
      <c r="H788" s="17" t="s">
        <v>853</v>
      </c>
      <c r="I788" s="17" t="s">
        <v>32</v>
      </c>
      <c r="J788" s="17"/>
      <c r="K788" s="17"/>
      <c r="L788" s="17"/>
      <c r="M788" s="17"/>
      <c r="N788" s="17"/>
      <c r="O788" s="17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</row>
    <row r="789" spans="1:244" ht="12" customHeight="1">
      <c r="A789" s="17">
        <f>IF(B789="户主",COUNTIF($B$5:B789,$B$5),"")</f>
      </c>
      <c r="B789" s="17" t="s">
        <v>22</v>
      </c>
      <c r="C789" s="17" t="s">
        <v>899</v>
      </c>
      <c r="D789" s="24">
        <v>28</v>
      </c>
      <c r="E789" s="17" t="s">
        <v>28</v>
      </c>
      <c r="F789" s="17" t="s">
        <v>34</v>
      </c>
      <c r="G789" s="17"/>
      <c r="H789" s="17" t="s">
        <v>853</v>
      </c>
      <c r="I789" s="17" t="s">
        <v>32</v>
      </c>
      <c r="J789" s="17"/>
      <c r="K789" s="17"/>
      <c r="L789" s="17"/>
      <c r="M789" s="17"/>
      <c r="N789" s="17"/>
      <c r="O789" s="17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</row>
    <row r="790" spans="1:244" ht="12" customHeight="1">
      <c r="A790" s="17">
        <f>IF(B790="户主",COUNTIF($B$5:B790,$B$5),"")</f>
        <v>296</v>
      </c>
      <c r="B790" s="17" t="s">
        <v>17</v>
      </c>
      <c r="C790" s="17" t="s">
        <v>900</v>
      </c>
      <c r="D790" s="24">
        <v>28</v>
      </c>
      <c r="E790" s="17" t="s">
        <v>28</v>
      </c>
      <c r="F790" s="17" t="s">
        <v>17</v>
      </c>
      <c r="G790" s="17">
        <v>3</v>
      </c>
      <c r="H790" s="17" t="s">
        <v>853</v>
      </c>
      <c r="I790" s="17" t="s">
        <v>21</v>
      </c>
      <c r="J790" s="17">
        <f>G790*245</f>
        <v>735</v>
      </c>
      <c r="K790" s="17"/>
      <c r="L790" s="17"/>
      <c r="M790" s="17">
        <f>J790+L790+L791+L792</f>
        <v>822</v>
      </c>
      <c r="N790" s="17">
        <f t="shared" si="18"/>
        <v>15</v>
      </c>
      <c r="O790" s="17">
        <f>M790*3+N790</f>
        <v>2481</v>
      </c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</row>
    <row r="791" spans="1:244" ht="12" customHeight="1">
      <c r="A791" s="17">
        <f>IF(B791="户主",COUNTIF($B$5:B791,$B$5),"")</f>
      </c>
      <c r="B791" s="17" t="s">
        <v>22</v>
      </c>
      <c r="C791" s="38" t="s">
        <v>901</v>
      </c>
      <c r="D791" s="24">
        <v>63</v>
      </c>
      <c r="E791" s="17" t="s">
        <v>19</v>
      </c>
      <c r="F791" s="17" t="s">
        <v>47</v>
      </c>
      <c r="G791" s="17"/>
      <c r="H791" s="17" t="s">
        <v>853</v>
      </c>
      <c r="I791" s="17" t="s">
        <v>21</v>
      </c>
      <c r="J791" s="17"/>
      <c r="K791" s="17"/>
      <c r="L791" s="17"/>
      <c r="M791" s="17"/>
      <c r="N791" s="17"/>
      <c r="O791" s="17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</row>
    <row r="792" spans="1:244" ht="12" customHeight="1">
      <c r="A792" s="17">
        <f>IF(B792="户主",COUNTIF($B$5:B792,$B$5),"")</f>
      </c>
      <c r="B792" s="17" t="s">
        <v>22</v>
      </c>
      <c r="C792" s="17" t="s">
        <v>902</v>
      </c>
      <c r="D792" s="24">
        <v>6</v>
      </c>
      <c r="E792" s="17" t="s">
        <v>28</v>
      </c>
      <c r="F792" s="17" t="s">
        <v>34</v>
      </c>
      <c r="G792" s="17"/>
      <c r="H792" s="17" t="s">
        <v>853</v>
      </c>
      <c r="I792" s="17" t="s">
        <v>21</v>
      </c>
      <c r="J792" s="17"/>
      <c r="K792" s="17">
        <v>3</v>
      </c>
      <c r="L792" s="17">
        <v>87</v>
      </c>
      <c r="M792" s="17"/>
      <c r="N792" s="17"/>
      <c r="O792" s="17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</row>
    <row r="793" spans="1:244" ht="12" customHeight="1">
      <c r="A793" s="17">
        <f>IF(B793="户主",COUNTIF($B$5:B793,$B$5),"")</f>
        <v>297</v>
      </c>
      <c r="B793" s="17" t="s">
        <v>17</v>
      </c>
      <c r="C793" s="17" t="s">
        <v>903</v>
      </c>
      <c r="D793" s="24">
        <v>59</v>
      </c>
      <c r="E793" s="17" t="s">
        <v>19</v>
      </c>
      <c r="F793" s="17" t="s">
        <v>17</v>
      </c>
      <c r="G793" s="17">
        <v>2</v>
      </c>
      <c r="H793" s="17" t="s">
        <v>843</v>
      </c>
      <c r="I793" s="17" t="s">
        <v>21</v>
      </c>
      <c r="J793" s="17">
        <f>G793*245</f>
        <v>490</v>
      </c>
      <c r="K793" s="17"/>
      <c r="L793" s="17"/>
      <c r="M793" s="17">
        <f>J793+L793</f>
        <v>490</v>
      </c>
      <c r="N793" s="17">
        <v>15</v>
      </c>
      <c r="O793" s="17">
        <f>M793*3+N793</f>
        <v>1485</v>
      </c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</row>
    <row r="794" spans="1:244" ht="12" customHeight="1">
      <c r="A794" s="17">
        <f>IF(B794="户主",COUNTIF($B$5:B794,$B$5),"")</f>
      </c>
      <c r="B794" s="17" t="s">
        <v>22</v>
      </c>
      <c r="C794" s="17" t="s">
        <v>904</v>
      </c>
      <c r="D794" s="24">
        <v>35</v>
      </c>
      <c r="E794" s="17" t="s">
        <v>28</v>
      </c>
      <c r="F794" s="17" t="s">
        <v>34</v>
      </c>
      <c r="G794" s="17"/>
      <c r="H794" s="17" t="s">
        <v>843</v>
      </c>
      <c r="I794" s="17" t="s">
        <v>21</v>
      </c>
      <c r="J794" s="17"/>
      <c r="K794" s="17"/>
      <c r="L794" s="17"/>
      <c r="M794" s="17"/>
      <c r="N794" s="17"/>
      <c r="O794" s="17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</row>
    <row r="795" spans="1:244" ht="12" customHeight="1">
      <c r="A795" s="17">
        <f>IF(B795="户主",COUNTIF($B$5:B795,$B$5),"")</f>
        <v>298</v>
      </c>
      <c r="B795" s="17" t="s">
        <v>17</v>
      </c>
      <c r="C795" s="17" t="s">
        <v>905</v>
      </c>
      <c r="D795" s="24">
        <v>44</v>
      </c>
      <c r="E795" s="17" t="s">
        <v>19</v>
      </c>
      <c r="F795" s="17" t="s">
        <v>17</v>
      </c>
      <c r="G795" s="17">
        <v>3</v>
      </c>
      <c r="H795" s="17" t="s">
        <v>843</v>
      </c>
      <c r="I795" s="17" t="s">
        <v>21</v>
      </c>
      <c r="J795" s="17">
        <f>G795*245</f>
        <v>735</v>
      </c>
      <c r="K795" s="17"/>
      <c r="L795" s="17"/>
      <c r="M795" s="17">
        <f>J795+L795+L796+L797</f>
        <v>735</v>
      </c>
      <c r="N795" s="17">
        <f>1*15</f>
        <v>15</v>
      </c>
      <c r="O795" s="17">
        <f>M795*3+N795</f>
        <v>2220</v>
      </c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</row>
    <row r="796" spans="1:244" ht="12" customHeight="1">
      <c r="A796" s="17">
        <f>IF(B796="户主",COUNTIF($B$5:B796,$B$5),"")</f>
      </c>
      <c r="B796" s="17" t="s">
        <v>22</v>
      </c>
      <c r="C796" s="25" t="s">
        <v>906</v>
      </c>
      <c r="D796" s="24">
        <v>22</v>
      </c>
      <c r="E796" s="17" t="s">
        <v>19</v>
      </c>
      <c r="F796" s="17" t="s">
        <v>40</v>
      </c>
      <c r="G796" s="17"/>
      <c r="H796" s="17" t="s">
        <v>843</v>
      </c>
      <c r="I796" s="17" t="s">
        <v>21</v>
      </c>
      <c r="J796" s="17"/>
      <c r="K796" s="17"/>
      <c r="L796" s="17"/>
      <c r="M796" s="17"/>
      <c r="N796" s="17"/>
      <c r="O796" s="17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</row>
    <row r="797" spans="1:244" ht="12" customHeight="1">
      <c r="A797" s="17">
        <f>IF(B797="户主",COUNTIF($B$5:B797,$B$5),"")</f>
      </c>
      <c r="B797" s="17" t="s">
        <v>22</v>
      </c>
      <c r="C797" s="17" t="s">
        <v>907</v>
      </c>
      <c r="D797" s="24">
        <v>15</v>
      </c>
      <c r="E797" s="17" t="s">
        <v>19</v>
      </c>
      <c r="F797" s="17" t="s">
        <v>40</v>
      </c>
      <c r="G797" s="17"/>
      <c r="H797" s="17" t="s">
        <v>843</v>
      </c>
      <c r="I797" s="17" t="s">
        <v>21</v>
      </c>
      <c r="J797" s="17"/>
      <c r="K797" s="17"/>
      <c r="L797" s="17"/>
      <c r="M797" s="17"/>
      <c r="N797" s="17"/>
      <c r="O797" s="17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</row>
    <row r="798" spans="1:249" s="3" customFormat="1" ht="12" customHeight="1">
      <c r="A798" s="17">
        <f>IF(B798="户主",COUNTIF($B$5:B798,$B$5),"")</f>
        <v>299</v>
      </c>
      <c r="B798" s="27" t="s">
        <v>17</v>
      </c>
      <c r="C798" s="27" t="s">
        <v>908</v>
      </c>
      <c r="D798" s="24">
        <v>41</v>
      </c>
      <c r="E798" s="27" t="s">
        <v>28</v>
      </c>
      <c r="F798" s="27" t="s">
        <v>17</v>
      </c>
      <c r="G798" s="28">
        <v>2</v>
      </c>
      <c r="H798" s="27" t="s">
        <v>843</v>
      </c>
      <c r="I798" s="27" t="s">
        <v>21</v>
      </c>
      <c r="J798" s="28">
        <f>G798*245</f>
        <v>490</v>
      </c>
      <c r="K798" s="24"/>
      <c r="L798" s="24"/>
      <c r="M798" s="24">
        <f>J798+L798+L799</f>
        <v>577</v>
      </c>
      <c r="N798" s="17">
        <v>15</v>
      </c>
      <c r="O798" s="17">
        <f>M798*3+N798</f>
        <v>1746</v>
      </c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  <c r="GA798" s="9"/>
      <c r="GB798" s="9"/>
      <c r="GC798" s="9"/>
      <c r="GD798" s="9"/>
      <c r="GE798" s="9"/>
      <c r="GF798" s="9"/>
      <c r="GG798" s="9"/>
      <c r="GH798" s="9"/>
      <c r="GI798" s="9"/>
      <c r="GJ798" s="9"/>
      <c r="GK798" s="9"/>
      <c r="GL798" s="9"/>
      <c r="GM798" s="9"/>
      <c r="GN798" s="9"/>
      <c r="GO798" s="9"/>
      <c r="GP798" s="9"/>
      <c r="GQ798" s="9"/>
      <c r="GR798" s="9"/>
      <c r="GS798" s="9"/>
      <c r="GT798" s="9"/>
      <c r="GU798" s="9"/>
      <c r="GV798" s="9"/>
      <c r="GW798" s="9"/>
      <c r="GX798" s="9"/>
      <c r="GY798" s="9"/>
      <c r="GZ798" s="9"/>
      <c r="HA798" s="9"/>
      <c r="HB798" s="9"/>
      <c r="HC798" s="9"/>
      <c r="HD798" s="9"/>
      <c r="HE798" s="9"/>
      <c r="HF798" s="9"/>
      <c r="HG798" s="9"/>
      <c r="HH798" s="9"/>
      <c r="HI798" s="9"/>
      <c r="HJ798" s="9"/>
      <c r="HK798" s="9"/>
      <c r="HL798" s="9"/>
      <c r="HM798" s="9"/>
      <c r="HN798" s="9"/>
      <c r="HO798" s="9"/>
      <c r="HP798" s="9"/>
      <c r="HQ798" s="9"/>
      <c r="HR798" s="9"/>
      <c r="HS798" s="9"/>
      <c r="HT798" s="9"/>
      <c r="HU798" s="9"/>
      <c r="HV798" s="9"/>
      <c r="HW798" s="9"/>
      <c r="HX798" s="9"/>
      <c r="HY798" s="9"/>
      <c r="HZ798" s="9"/>
      <c r="IA798" s="9"/>
      <c r="IB798" s="9"/>
      <c r="IC798" s="9"/>
      <c r="ID798" s="9"/>
      <c r="IE798" s="9"/>
      <c r="IF798" s="9"/>
      <c r="IG798" s="9"/>
      <c r="IH798" s="9"/>
      <c r="II798" s="9"/>
      <c r="IJ798" s="9"/>
      <c r="IK798" s="11"/>
      <c r="IL798" s="11"/>
      <c r="IM798" s="11"/>
      <c r="IN798" s="11"/>
      <c r="IO798" s="11"/>
    </row>
    <row r="799" spans="1:250" s="3" customFormat="1" ht="12" customHeight="1">
      <c r="A799" s="26">
        <f>IF(B799="户主",COUNTIF(B$5:$B799,$B$5),"")</f>
      </c>
      <c r="B799" s="27" t="s">
        <v>22</v>
      </c>
      <c r="C799" s="27" t="s">
        <v>909</v>
      </c>
      <c r="D799" s="24">
        <v>64</v>
      </c>
      <c r="E799" s="27" t="s">
        <v>19</v>
      </c>
      <c r="F799" s="27" t="s">
        <v>97</v>
      </c>
      <c r="G799" s="27"/>
      <c r="H799" s="27" t="s">
        <v>843</v>
      </c>
      <c r="I799" s="27" t="s">
        <v>21</v>
      </c>
      <c r="J799" s="28"/>
      <c r="K799" s="24">
        <v>5</v>
      </c>
      <c r="L799" s="24">
        <v>87</v>
      </c>
      <c r="M799" s="24"/>
      <c r="N799" s="17"/>
      <c r="O799" s="36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  <c r="GA799" s="9"/>
      <c r="GB799" s="9"/>
      <c r="GC799" s="9"/>
      <c r="GD799" s="9"/>
      <c r="GE799" s="9"/>
      <c r="GF799" s="9"/>
      <c r="GG799" s="9"/>
      <c r="GH799" s="9"/>
      <c r="GI799" s="9"/>
      <c r="GJ799" s="9"/>
      <c r="GK799" s="9"/>
      <c r="GL799" s="9"/>
      <c r="GM799" s="9"/>
      <c r="GN799" s="9"/>
      <c r="GO799" s="9"/>
      <c r="GP799" s="9"/>
      <c r="GQ799" s="9"/>
      <c r="GR799" s="9"/>
      <c r="GS799" s="9"/>
      <c r="GT799" s="9"/>
      <c r="GU799" s="9"/>
      <c r="GV799" s="9"/>
      <c r="GW799" s="9"/>
      <c r="GX799" s="9"/>
      <c r="GY799" s="9"/>
      <c r="GZ799" s="9"/>
      <c r="HA799" s="9"/>
      <c r="HB799" s="9"/>
      <c r="HC799" s="9"/>
      <c r="HD799" s="9"/>
      <c r="HE799" s="9"/>
      <c r="HF799" s="9"/>
      <c r="HG799" s="9"/>
      <c r="HH799" s="9"/>
      <c r="HI799" s="9"/>
      <c r="HJ799" s="9"/>
      <c r="HK799" s="9"/>
      <c r="HL799" s="9"/>
      <c r="HM799" s="9"/>
      <c r="HN799" s="9"/>
      <c r="HO799" s="9"/>
      <c r="HP799" s="9"/>
      <c r="HQ799" s="9"/>
      <c r="HR799" s="9"/>
      <c r="HS799" s="9"/>
      <c r="HT799" s="9"/>
      <c r="HU799" s="9"/>
      <c r="HV799" s="9"/>
      <c r="HW799" s="9"/>
      <c r="HX799" s="9"/>
      <c r="HY799" s="9"/>
      <c r="HZ799" s="9"/>
      <c r="IA799" s="9"/>
      <c r="IB799" s="9"/>
      <c r="IC799" s="9"/>
      <c r="ID799" s="9"/>
      <c r="IE799" s="9"/>
      <c r="IF799" s="9"/>
      <c r="IG799" s="9"/>
      <c r="IH799" s="9"/>
      <c r="II799" s="9"/>
      <c r="IJ799" s="9"/>
      <c r="IK799" s="11"/>
      <c r="IL799" s="11"/>
      <c r="IM799" s="11"/>
      <c r="IN799" s="11"/>
      <c r="IO799" s="11"/>
      <c r="IP799" s="11"/>
    </row>
    <row r="800" spans="1:244" ht="12" customHeight="1">
      <c r="A800" s="17">
        <f>IF(B800="户主",COUNTIF($B$5:B800,$B$5),"")</f>
        <v>300</v>
      </c>
      <c r="B800" s="25" t="s">
        <v>17</v>
      </c>
      <c r="C800" s="25" t="s">
        <v>910</v>
      </c>
      <c r="D800" s="24">
        <v>33</v>
      </c>
      <c r="E800" s="25" t="s">
        <v>19</v>
      </c>
      <c r="F800" s="25" t="str">
        <f>B800</f>
        <v>户主</v>
      </c>
      <c r="G800" s="25">
        <v>4</v>
      </c>
      <c r="H800" s="17" t="s">
        <v>911</v>
      </c>
      <c r="I800" s="25" t="s">
        <v>29</v>
      </c>
      <c r="J800" s="17">
        <f>G800*289</f>
        <v>1156</v>
      </c>
      <c r="K800" s="17"/>
      <c r="L800" s="17"/>
      <c r="M800" s="17">
        <f>J800+L800+L801+L802+L803</f>
        <v>1156</v>
      </c>
      <c r="N800" s="17">
        <f>1*15</f>
        <v>15</v>
      </c>
      <c r="O800" s="17">
        <f>M800*3+N800</f>
        <v>3483</v>
      </c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</row>
    <row r="801" spans="1:244" ht="12" customHeight="1">
      <c r="A801" s="17">
        <f>IF(B801="户主",COUNTIF($B$5:B801,$B$5),"")</f>
      </c>
      <c r="B801" s="25" t="s">
        <v>22</v>
      </c>
      <c r="C801" s="25" t="s">
        <v>912</v>
      </c>
      <c r="D801" s="24">
        <v>63</v>
      </c>
      <c r="E801" s="25" t="s">
        <v>19</v>
      </c>
      <c r="F801" s="25" t="s">
        <v>97</v>
      </c>
      <c r="G801" s="25"/>
      <c r="H801" s="17" t="s">
        <v>911</v>
      </c>
      <c r="I801" s="25" t="s">
        <v>29</v>
      </c>
      <c r="J801" s="17"/>
      <c r="K801" s="17"/>
      <c r="L801" s="17"/>
      <c r="M801" s="17"/>
      <c r="N801" s="17"/>
      <c r="O801" s="17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</row>
    <row r="802" spans="1:244" ht="12" customHeight="1">
      <c r="A802" s="17">
        <f>IF(B802="户主",COUNTIF($B$5:B802,$B$5),"")</f>
      </c>
      <c r="B802" s="25" t="s">
        <v>22</v>
      </c>
      <c r="C802" s="25" t="s">
        <v>913</v>
      </c>
      <c r="D802" s="24">
        <v>15</v>
      </c>
      <c r="E802" s="25" t="s">
        <v>28</v>
      </c>
      <c r="F802" s="25" t="s">
        <v>93</v>
      </c>
      <c r="G802" s="25"/>
      <c r="H802" s="17" t="s">
        <v>911</v>
      </c>
      <c r="I802" s="25" t="s">
        <v>29</v>
      </c>
      <c r="J802" s="17"/>
      <c r="K802" s="17"/>
      <c r="L802" s="17"/>
      <c r="M802" s="17"/>
      <c r="N802" s="17"/>
      <c r="O802" s="17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</row>
    <row r="803" spans="1:249" s="3" customFormat="1" ht="12" customHeight="1">
      <c r="A803" s="26">
        <f>IF(B803="户主",COUNTIF(B$5:$B803,$B$5),"")</f>
      </c>
      <c r="B803" s="27" t="s">
        <v>22</v>
      </c>
      <c r="C803" s="25" t="s">
        <v>913</v>
      </c>
      <c r="D803" s="28">
        <v>45</v>
      </c>
      <c r="E803" s="27" t="s">
        <v>28</v>
      </c>
      <c r="F803" s="27" t="s">
        <v>208</v>
      </c>
      <c r="G803" s="28"/>
      <c r="H803" s="27" t="s">
        <v>911</v>
      </c>
      <c r="I803" s="27" t="s">
        <v>29</v>
      </c>
      <c r="J803" s="28"/>
      <c r="K803" s="24"/>
      <c r="L803" s="24"/>
      <c r="M803" s="28"/>
      <c r="N803" s="17"/>
      <c r="O803" s="36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  <c r="GR803" s="9"/>
      <c r="GS803" s="9"/>
      <c r="GT803" s="9"/>
      <c r="GU803" s="9"/>
      <c r="GV803" s="9"/>
      <c r="GW803" s="9"/>
      <c r="GX803" s="9"/>
      <c r="GY803" s="9"/>
      <c r="GZ803" s="9"/>
      <c r="HA803" s="9"/>
      <c r="HB803" s="9"/>
      <c r="HC803" s="9"/>
      <c r="HD803" s="9"/>
      <c r="HE803" s="9"/>
      <c r="HF803" s="9"/>
      <c r="HG803" s="9"/>
      <c r="HH803" s="9"/>
      <c r="HI803" s="9"/>
      <c r="HJ803" s="9"/>
      <c r="HK803" s="9"/>
      <c r="HL803" s="9"/>
      <c r="HM803" s="9"/>
      <c r="HN803" s="9"/>
      <c r="HO803" s="9"/>
      <c r="HP803" s="9"/>
      <c r="HQ803" s="9"/>
      <c r="HR803" s="9"/>
      <c r="HS803" s="9"/>
      <c r="HT803" s="9"/>
      <c r="HU803" s="9"/>
      <c r="HV803" s="9"/>
      <c r="HW803" s="9"/>
      <c r="HX803" s="9"/>
      <c r="HY803" s="9"/>
      <c r="HZ803" s="9"/>
      <c r="IA803" s="9"/>
      <c r="IB803" s="9"/>
      <c r="IC803" s="9"/>
      <c r="ID803" s="9"/>
      <c r="IE803" s="9"/>
      <c r="IF803" s="9"/>
      <c r="IG803" s="9"/>
      <c r="IH803" s="9"/>
      <c r="II803" s="9"/>
      <c r="IJ803" s="9"/>
      <c r="IK803" s="11"/>
      <c r="IL803" s="11"/>
      <c r="IM803" s="11"/>
      <c r="IN803" s="11"/>
      <c r="IO803" s="11"/>
    </row>
    <row r="804" spans="1:244" ht="12" customHeight="1">
      <c r="A804" s="17">
        <f>IF(B804="户主",COUNTIF($B$5:B804,$B$5),"")</f>
        <v>301</v>
      </c>
      <c r="B804" s="25" t="s">
        <v>17</v>
      </c>
      <c r="C804" s="25" t="s">
        <v>914</v>
      </c>
      <c r="D804" s="24">
        <v>58</v>
      </c>
      <c r="E804" s="25" t="s">
        <v>28</v>
      </c>
      <c r="F804" s="25" t="str">
        <f>B804</f>
        <v>户主</v>
      </c>
      <c r="G804" s="25">
        <v>2</v>
      </c>
      <c r="H804" s="17" t="s">
        <v>911</v>
      </c>
      <c r="I804" s="25" t="s">
        <v>29</v>
      </c>
      <c r="J804" s="17">
        <f>G804*289</f>
        <v>578</v>
      </c>
      <c r="K804" s="17">
        <v>5</v>
      </c>
      <c r="L804" s="17">
        <v>87</v>
      </c>
      <c r="M804" s="17">
        <f>J804+L804+L805</f>
        <v>723</v>
      </c>
      <c r="N804" s="17">
        <f>1*15</f>
        <v>15</v>
      </c>
      <c r="O804" s="17">
        <f aca="true" t="shared" si="19" ref="O804:O812">M804*3+N804</f>
        <v>2184</v>
      </c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</row>
    <row r="805" spans="1:244" ht="12" customHeight="1">
      <c r="A805" s="17">
        <f>IF(B805="户主",COUNTIF($B$5:B805,$B$5),"")</f>
      </c>
      <c r="B805" s="25" t="s">
        <v>22</v>
      </c>
      <c r="C805" s="25" t="s">
        <v>915</v>
      </c>
      <c r="D805" s="24">
        <v>77</v>
      </c>
      <c r="E805" s="25" t="s">
        <v>19</v>
      </c>
      <c r="F805" s="25" t="s">
        <v>97</v>
      </c>
      <c r="G805" s="25"/>
      <c r="H805" s="17" t="s">
        <v>911</v>
      </c>
      <c r="I805" s="25" t="s">
        <v>29</v>
      </c>
      <c r="J805" s="17"/>
      <c r="K805" s="17">
        <v>2</v>
      </c>
      <c r="L805" s="17">
        <v>58</v>
      </c>
      <c r="M805" s="17"/>
      <c r="N805" s="17"/>
      <c r="O805" s="17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</row>
    <row r="806" spans="1:244" ht="12" customHeight="1">
      <c r="A806" s="17">
        <f>IF(B806="户主",COUNTIF($B$5:B806,$B$5),"")</f>
        <v>302</v>
      </c>
      <c r="B806" s="25" t="s">
        <v>17</v>
      </c>
      <c r="C806" s="25" t="s">
        <v>916</v>
      </c>
      <c r="D806" s="24">
        <v>35</v>
      </c>
      <c r="E806" s="25" t="s">
        <v>19</v>
      </c>
      <c r="F806" s="25" t="str">
        <f>B806</f>
        <v>户主</v>
      </c>
      <c r="G806" s="25">
        <v>3</v>
      </c>
      <c r="H806" s="17" t="s">
        <v>911</v>
      </c>
      <c r="I806" s="25" t="s">
        <v>29</v>
      </c>
      <c r="J806" s="17">
        <f>G806*289</f>
        <v>867</v>
      </c>
      <c r="K806" s="17">
        <v>5</v>
      </c>
      <c r="L806" s="17">
        <v>87</v>
      </c>
      <c r="M806" s="17">
        <f>J806+L806+L807+L808</f>
        <v>1099</v>
      </c>
      <c r="N806" s="17">
        <f>1*15</f>
        <v>15</v>
      </c>
      <c r="O806" s="17">
        <f t="shared" si="19"/>
        <v>3312</v>
      </c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</row>
    <row r="807" spans="1:244" ht="12" customHeight="1">
      <c r="A807" s="17">
        <f>IF(B807="户主",COUNTIF($B$5:B807,$B$5),"")</f>
      </c>
      <c r="B807" s="25" t="s">
        <v>22</v>
      </c>
      <c r="C807" s="25" t="s">
        <v>917</v>
      </c>
      <c r="D807" s="24">
        <v>8</v>
      </c>
      <c r="E807" s="25" t="s">
        <v>28</v>
      </c>
      <c r="F807" s="25" t="s">
        <v>918</v>
      </c>
      <c r="G807" s="25"/>
      <c r="H807" s="17" t="s">
        <v>911</v>
      </c>
      <c r="I807" s="25" t="s">
        <v>29</v>
      </c>
      <c r="J807" s="17"/>
      <c r="K807" s="17">
        <v>4</v>
      </c>
      <c r="L807" s="17">
        <v>145</v>
      </c>
      <c r="M807" s="17"/>
      <c r="N807" s="17"/>
      <c r="O807" s="17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</row>
    <row r="808" spans="1:244" ht="12" customHeight="1">
      <c r="A808" s="17">
        <f>IF(B808="户主",COUNTIF($B$5:B808,$B$5),"")</f>
      </c>
      <c r="B808" s="41" t="s">
        <v>22</v>
      </c>
      <c r="C808" s="41" t="s">
        <v>919</v>
      </c>
      <c r="D808" s="56">
        <v>48</v>
      </c>
      <c r="E808" s="41" t="s">
        <v>28</v>
      </c>
      <c r="F808" s="41" t="s">
        <v>17</v>
      </c>
      <c r="G808" s="41"/>
      <c r="H808" s="17" t="s">
        <v>911</v>
      </c>
      <c r="I808" s="25" t="s">
        <v>29</v>
      </c>
      <c r="J808" s="17"/>
      <c r="K808" s="17"/>
      <c r="L808" s="17"/>
      <c r="M808" s="17"/>
      <c r="N808" s="17"/>
      <c r="O808" s="17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</row>
    <row r="809" spans="1:244" ht="12" customHeight="1">
      <c r="A809" s="17">
        <f>IF(B809="户主",COUNTIF($B$5:B809,$B$5),"")</f>
        <v>303</v>
      </c>
      <c r="B809" s="25" t="s">
        <v>17</v>
      </c>
      <c r="C809" s="25" t="s">
        <v>920</v>
      </c>
      <c r="D809" s="24">
        <v>64</v>
      </c>
      <c r="E809" s="25" t="s">
        <v>28</v>
      </c>
      <c r="F809" s="25" t="str">
        <f>B809</f>
        <v>户主</v>
      </c>
      <c r="G809" s="25">
        <v>1</v>
      </c>
      <c r="H809" s="17" t="s">
        <v>911</v>
      </c>
      <c r="I809" s="22" t="s">
        <v>29</v>
      </c>
      <c r="J809" s="17">
        <f>G809*289</f>
        <v>289</v>
      </c>
      <c r="K809" s="17">
        <v>5</v>
      </c>
      <c r="L809" s="17">
        <v>87</v>
      </c>
      <c r="M809" s="17">
        <f>J809+L809</f>
        <v>376</v>
      </c>
      <c r="N809" s="17">
        <f>1*15</f>
        <v>15</v>
      </c>
      <c r="O809" s="17">
        <f t="shared" si="19"/>
        <v>1143</v>
      </c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</row>
    <row r="810" spans="1:244" ht="12" customHeight="1">
      <c r="A810" s="17">
        <f>IF(B810="户主",COUNTIF($B$5:B810,$B$5),"")</f>
        <v>304</v>
      </c>
      <c r="B810" s="25" t="s">
        <v>17</v>
      </c>
      <c r="C810" s="25" t="s">
        <v>921</v>
      </c>
      <c r="D810" s="24">
        <v>76</v>
      </c>
      <c r="E810" s="25" t="s">
        <v>28</v>
      </c>
      <c r="F810" s="25" t="str">
        <f>B810</f>
        <v>户主</v>
      </c>
      <c r="G810" s="25">
        <v>1</v>
      </c>
      <c r="H810" s="17" t="s">
        <v>911</v>
      </c>
      <c r="I810" s="25" t="s">
        <v>21</v>
      </c>
      <c r="J810" s="17">
        <f>G810*245</f>
        <v>245</v>
      </c>
      <c r="K810" s="17">
        <v>2</v>
      </c>
      <c r="L810" s="17">
        <v>58</v>
      </c>
      <c r="M810" s="17">
        <f>J810+L810</f>
        <v>303</v>
      </c>
      <c r="N810" s="17">
        <f>1*15</f>
        <v>15</v>
      </c>
      <c r="O810" s="17">
        <f t="shared" si="19"/>
        <v>924</v>
      </c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</row>
    <row r="811" spans="1:244" ht="12" customHeight="1">
      <c r="A811" s="17">
        <f>IF(B811="户主",COUNTIF($B$5:B811,$B$5),"")</f>
        <v>305</v>
      </c>
      <c r="B811" s="25" t="s">
        <v>17</v>
      </c>
      <c r="C811" s="25" t="s">
        <v>922</v>
      </c>
      <c r="D811" s="24">
        <v>51</v>
      </c>
      <c r="E811" s="25" t="s">
        <v>28</v>
      </c>
      <c r="F811" s="25" t="str">
        <f>B811</f>
        <v>户主</v>
      </c>
      <c r="G811" s="25">
        <v>1</v>
      </c>
      <c r="H811" s="17" t="s">
        <v>911</v>
      </c>
      <c r="I811" s="22" t="s">
        <v>29</v>
      </c>
      <c r="J811" s="17">
        <f>G811*289</f>
        <v>289</v>
      </c>
      <c r="K811" s="17"/>
      <c r="L811" s="17"/>
      <c r="M811" s="17">
        <f>J811+L811</f>
        <v>289</v>
      </c>
      <c r="N811" s="17">
        <f>1*15</f>
        <v>15</v>
      </c>
      <c r="O811" s="17">
        <f t="shared" si="19"/>
        <v>882</v>
      </c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</row>
    <row r="812" spans="1:244" ht="12" customHeight="1">
      <c r="A812" s="17">
        <f>IF(B812="户主",COUNTIF($B$5:B812,$B$5),"")</f>
        <v>306</v>
      </c>
      <c r="B812" s="25" t="s">
        <v>17</v>
      </c>
      <c r="C812" s="25" t="s">
        <v>923</v>
      </c>
      <c r="D812" s="24">
        <v>74</v>
      </c>
      <c r="E812" s="25" t="s">
        <v>28</v>
      </c>
      <c r="F812" s="25" t="str">
        <f>B812</f>
        <v>户主</v>
      </c>
      <c r="G812" s="25">
        <v>2</v>
      </c>
      <c r="H812" s="17" t="s">
        <v>911</v>
      </c>
      <c r="I812" s="25" t="s">
        <v>21</v>
      </c>
      <c r="J812" s="17">
        <f>G812*245</f>
        <v>490</v>
      </c>
      <c r="K812" s="17">
        <v>2</v>
      </c>
      <c r="L812" s="17">
        <v>58</v>
      </c>
      <c r="M812" s="17">
        <f>J812+L812+L813</f>
        <v>548</v>
      </c>
      <c r="N812" s="17">
        <f>1*15</f>
        <v>15</v>
      </c>
      <c r="O812" s="17">
        <f t="shared" si="19"/>
        <v>1659</v>
      </c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</row>
    <row r="813" spans="1:244" ht="12" customHeight="1">
      <c r="A813" s="17">
        <f>IF(B813="户主",COUNTIF($B$5:B813,$B$5),"")</f>
      </c>
      <c r="B813" s="25" t="s">
        <v>22</v>
      </c>
      <c r="C813" s="25" t="s">
        <v>924</v>
      </c>
      <c r="D813" s="24">
        <v>69</v>
      </c>
      <c r="E813" s="25" t="s">
        <v>19</v>
      </c>
      <c r="F813" s="25" t="s">
        <v>480</v>
      </c>
      <c r="G813" s="25"/>
      <c r="H813" s="17" t="s">
        <v>911</v>
      </c>
      <c r="I813" s="25" t="s">
        <v>21</v>
      </c>
      <c r="J813" s="17"/>
      <c r="K813" s="17"/>
      <c r="L813" s="17"/>
      <c r="M813" s="17"/>
      <c r="N813" s="17"/>
      <c r="O813" s="17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</row>
    <row r="814" spans="1:244" ht="12" customHeight="1">
      <c r="A814" s="17">
        <f>IF(B814="户主",COUNTIF($B$5:B814,$B$5),"")</f>
        <v>307</v>
      </c>
      <c r="B814" s="25" t="s">
        <v>17</v>
      </c>
      <c r="C814" s="25" t="s">
        <v>925</v>
      </c>
      <c r="D814" s="24">
        <v>49</v>
      </c>
      <c r="E814" s="25" t="s">
        <v>28</v>
      </c>
      <c r="F814" s="25" t="s">
        <v>17</v>
      </c>
      <c r="G814" s="25">
        <v>5</v>
      </c>
      <c r="H814" s="17" t="s">
        <v>926</v>
      </c>
      <c r="I814" s="25" t="s">
        <v>21</v>
      </c>
      <c r="J814" s="17">
        <f>G814*245</f>
        <v>1225</v>
      </c>
      <c r="K814" s="17"/>
      <c r="L814" s="17"/>
      <c r="M814" s="17">
        <f>J814+L814+L815+L816+L817+L818</f>
        <v>1515</v>
      </c>
      <c r="N814" s="17">
        <f>1*15</f>
        <v>15</v>
      </c>
      <c r="O814" s="17">
        <f>M814*3+N814</f>
        <v>4560</v>
      </c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</row>
    <row r="815" spans="1:244" ht="12" customHeight="1">
      <c r="A815" s="17">
        <f>IF(B815="户主",COUNTIF($B$5:B815,$B$5),"")</f>
      </c>
      <c r="B815" s="25" t="s">
        <v>22</v>
      </c>
      <c r="C815" s="25" t="s">
        <v>927</v>
      </c>
      <c r="D815" s="24">
        <v>10</v>
      </c>
      <c r="E815" s="25" t="s">
        <v>19</v>
      </c>
      <c r="F815" s="25" t="s">
        <v>95</v>
      </c>
      <c r="G815" s="25"/>
      <c r="H815" s="17" t="s">
        <v>926</v>
      </c>
      <c r="I815" s="25" t="s">
        <v>21</v>
      </c>
      <c r="J815" s="17"/>
      <c r="K815" s="17">
        <v>3</v>
      </c>
      <c r="L815" s="17">
        <v>87</v>
      </c>
      <c r="M815" s="17"/>
      <c r="N815" s="17"/>
      <c r="O815" s="17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</row>
    <row r="816" spans="1:244" ht="12" customHeight="1">
      <c r="A816" s="17">
        <f>IF(B816="户主",COUNTIF($B$5:B816,$B$5),"")</f>
      </c>
      <c r="B816" s="25" t="s">
        <v>22</v>
      </c>
      <c r="C816" s="25" t="s">
        <v>928</v>
      </c>
      <c r="D816" s="39">
        <v>8</v>
      </c>
      <c r="E816" s="25" t="s">
        <v>19</v>
      </c>
      <c r="F816" s="25" t="s">
        <v>95</v>
      </c>
      <c r="G816" s="25"/>
      <c r="H816" s="17" t="s">
        <v>926</v>
      </c>
      <c r="I816" s="25" t="s">
        <v>21</v>
      </c>
      <c r="J816" s="17"/>
      <c r="K816" s="17">
        <v>3</v>
      </c>
      <c r="L816" s="17">
        <v>87</v>
      </c>
      <c r="M816" s="17"/>
      <c r="N816" s="17"/>
      <c r="O816" s="17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</row>
    <row r="817" spans="1:249" s="3" customFormat="1" ht="12" customHeight="1">
      <c r="A817" s="27">
        <f>IF(B817="户主",COUNTIF(B$5:$B817,$B$5),"")</f>
      </c>
      <c r="B817" s="27" t="s">
        <v>22</v>
      </c>
      <c r="C817" s="27" t="s">
        <v>929</v>
      </c>
      <c r="D817" s="24">
        <v>85</v>
      </c>
      <c r="E817" s="27" t="s">
        <v>28</v>
      </c>
      <c r="F817" s="27" t="s">
        <v>242</v>
      </c>
      <c r="G817" s="27"/>
      <c r="H817" s="27" t="s">
        <v>926</v>
      </c>
      <c r="I817" s="25" t="s">
        <v>21</v>
      </c>
      <c r="J817" s="28"/>
      <c r="K817" s="28">
        <v>2</v>
      </c>
      <c r="L817" s="28">
        <v>58</v>
      </c>
      <c r="M817" s="28"/>
      <c r="N817" s="27"/>
      <c r="O817" s="36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  <c r="GA817" s="9"/>
      <c r="GB817" s="9"/>
      <c r="GC817" s="9"/>
      <c r="GD817" s="9"/>
      <c r="GE817" s="9"/>
      <c r="GF817" s="9"/>
      <c r="GG817" s="9"/>
      <c r="GH817" s="9"/>
      <c r="GI817" s="9"/>
      <c r="GJ817" s="9"/>
      <c r="GK817" s="9"/>
      <c r="GL817" s="9"/>
      <c r="GM817" s="9"/>
      <c r="GN817" s="9"/>
      <c r="GO817" s="9"/>
      <c r="GP817" s="9"/>
      <c r="GQ817" s="9"/>
      <c r="GR817" s="9"/>
      <c r="GS817" s="9"/>
      <c r="GT817" s="9"/>
      <c r="GU817" s="9"/>
      <c r="GV817" s="9"/>
      <c r="GW817" s="9"/>
      <c r="GX817" s="9"/>
      <c r="GY817" s="9"/>
      <c r="GZ817" s="9"/>
      <c r="HA817" s="9"/>
      <c r="HB817" s="9"/>
      <c r="HC817" s="9"/>
      <c r="HD817" s="9"/>
      <c r="HE817" s="9"/>
      <c r="HF817" s="9"/>
      <c r="HG817" s="9"/>
      <c r="HH817" s="9"/>
      <c r="HI817" s="9"/>
      <c r="HJ817" s="9"/>
      <c r="HK817" s="9"/>
      <c r="HL817" s="9"/>
      <c r="HM817" s="9"/>
      <c r="HN817" s="9"/>
      <c r="HO817" s="9"/>
      <c r="HP817" s="9"/>
      <c r="HQ817" s="9"/>
      <c r="HR817" s="9"/>
      <c r="HS817" s="9"/>
      <c r="HT817" s="9"/>
      <c r="HU817" s="9"/>
      <c r="HV817" s="9"/>
      <c r="HW817" s="9"/>
      <c r="HX817" s="9"/>
      <c r="HY817" s="9"/>
      <c r="HZ817" s="9"/>
      <c r="IA817" s="9"/>
      <c r="IB817" s="9"/>
      <c r="IC817" s="9"/>
      <c r="ID817" s="9"/>
      <c r="IE817" s="9"/>
      <c r="IF817" s="9"/>
      <c r="IG817" s="9"/>
      <c r="IH817" s="9"/>
      <c r="II817" s="9"/>
      <c r="IJ817" s="9"/>
      <c r="IK817" s="11"/>
      <c r="IL817" s="11"/>
      <c r="IM817" s="11"/>
      <c r="IN817" s="11"/>
      <c r="IO817" s="11"/>
    </row>
    <row r="818" spans="1:249" s="3" customFormat="1" ht="12" customHeight="1">
      <c r="A818" s="27">
        <f>IF(B818="户主",COUNTIF(B$5:$B818,$B$5),"")</f>
      </c>
      <c r="B818" s="27" t="s">
        <v>22</v>
      </c>
      <c r="C818" s="27" t="s">
        <v>930</v>
      </c>
      <c r="D818" s="24">
        <v>77</v>
      </c>
      <c r="E818" s="27" t="s">
        <v>19</v>
      </c>
      <c r="F818" s="27" t="s">
        <v>97</v>
      </c>
      <c r="G818" s="27"/>
      <c r="H818" s="27" t="s">
        <v>926</v>
      </c>
      <c r="I818" s="25" t="s">
        <v>21</v>
      </c>
      <c r="J818" s="28"/>
      <c r="K818" s="28">
        <v>2</v>
      </c>
      <c r="L818" s="28">
        <v>58</v>
      </c>
      <c r="M818" s="28"/>
      <c r="N818" s="27"/>
      <c r="O818" s="36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  <c r="GR818" s="9"/>
      <c r="GS818" s="9"/>
      <c r="GT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  <c r="HO818" s="9"/>
      <c r="HP818" s="9"/>
      <c r="HQ818" s="9"/>
      <c r="HR818" s="9"/>
      <c r="HS818" s="9"/>
      <c r="HT818" s="9"/>
      <c r="HU818" s="9"/>
      <c r="HV818" s="9"/>
      <c r="HW818" s="9"/>
      <c r="HX818" s="9"/>
      <c r="HY818" s="9"/>
      <c r="HZ818" s="9"/>
      <c r="IA818" s="9"/>
      <c r="IB818" s="9"/>
      <c r="IC818" s="9"/>
      <c r="ID818" s="9"/>
      <c r="IE818" s="9"/>
      <c r="IF818" s="9"/>
      <c r="IG818" s="9"/>
      <c r="IH818" s="9"/>
      <c r="II818" s="9"/>
      <c r="IJ818" s="9"/>
      <c r="IK818" s="11"/>
      <c r="IL818" s="11"/>
      <c r="IM818" s="11"/>
      <c r="IN818" s="11"/>
      <c r="IO818" s="11"/>
    </row>
    <row r="819" spans="1:244" ht="12" customHeight="1">
      <c r="A819" s="17">
        <f>IF(B819="户主",COUNTIF($B$5:B819,$B$5),"")</f>
        <v>308</v>
      </c>
      <c r="B819" s="25" t="s">
        <v>17</v>
      </c>
      <c r="C819" s="25" t="s">
        <v>931</v>
      </c>
      <c r="D819" s="24">
        <v>49</v>
      </c>
      <c r="E819" s="25" t="s">
        <v>28</v>
      </c>
      <c r="F819" s="25" t="s">
        <v>17</v>
      </c>
      <c r="G819" s="25">
        <v>4</v>
      </c>
      <c r="H819" s="17" t="s">
        <v>926</v>
      </c>
      <c r="I819" s="25" t="s">
        <v>21</v>
      </c>
      <c r="J819" s="17">
        <f>G819*245</f>
        <v>980</v>
      </c>
      <c r="K819" s="17"/>
      <c r="L819" s="17"/>
      <c r="M819" s="17">
        <f>J819+L819+L820+L821+L822</f>
        <v>1125</v>
      </c>
      <c r="N819" s="17">
        <f>1*15</f>
        <v>15</v>
      </c>
      <c r="O819" s="17">
        <f>M819*3+N819</f>
        <v>3390</v>
      </c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</row>
    <row r="820" spans="1:244" ht="12" customHeight="1">
      <c r="A820" s="17">
        <f>IF(B820="户主",COUNTIF($B$5:B820,$B$5),"")</f>
      </c>
      <c r="B820" s="25" t="s">
        <v>22</v>
      </c>
      <c r="C820" s="25" t="s">
        <v>932</v>
      </c>
      <c r="D820" s="24">
        <v>44</v>
      </c>
      <c r="E820" s="25" t="s">
        <v>19</v>
      </c>
      <c r="F820" s="25" t="s">
        <v>480</v>
      </c>
      <c r="G820" s="25"/>
      <c r="H820" s="17" t="s">
        <v>926</v>
      </c>
      <c r="I820" s="25" t="s">
        <v>21</v>
      </c>
      <c r="J820" s="17"/>
      <c r="K820" s="17"/>
      <c r="L820" s="17"/>
      <c r="M820" s="17"/>
      <c r="N820" s="17"/>
      <c r="O820" s="17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</row>
    <row r="821" spans="1:244" ht="12" customHeight="1">
      <c r="A821" s="17">
        <f>IF(B821="户主",COUNTIF($B$5:B821,$B$5),"")</f>
      </c>
      <c r="B821" s="25" t="s">
        <v>22</v>
      </c>
      <c r="C821" s="25" t="s">
        <v>933</v>
      </c>
      <c r="D821" s="24">
        <v>11</v>
      </c>
      <c r="E821" s="25" t="s">
        <v>19</v>
      </c>
      <c r="F821" s="25" t="s">
        <v>95</v>
      </c>
      <c r="G821" s="25"/>
      <c r="H821" s="17" t="s">
        <v>926</v>
      </c>
      <c r="I821" s="25" t="s">
        <v>21</v>
      </c>
      <c r="J821" s="17"/>
      <c r="K821" s="17">
        <v>3</v>
      </c>
      <c r="L821" s="17">
        <v>87</v>
      </c>
      <c r="M821" s="17"/>
      <c r="N821" s="17"/>
      <c r="O821" s="17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</row>
    <row r="822" spans="1:244" ht="12" customHeight="1">
      <c r="A822" s="17">
        <f>IF(B822="户主",COUNTIF($B$5:B822,$B$5),"")</f>
      </c>
      <c r="B822" s="25" t="s">
        <v>22</v>
      </c>
      <c r="C822" s="25" t="s">
        <v>934</v>
      </c>
      <c r="D822" s="24">
        <v>77</v>
      </c>
      <c r="E822" s="25" t="s">
        <v>28</v>
      </c>
      <c r="F822" s="25" t="s">
        <v>935</v>
      </c>
      <c r="G822" s="25"/>
      <c r="H822" s="17" t="s">
        <v>926</v>
      </c>
      <c r="I822" s="25" t="s">
        <v>21</v>
      </c>
      <c r="J822" s="17"/>
      <c r="K822" s="17">
        <v>2</v>
      </c>
      <c r="L822" s="17">
        <v>58</v>
      </c>
      <c r="M822" s="17"/>
      <c r="N822" s="17"/>
      <c r="O822" s="17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</row>
    <row r="823" spans="1:244" ht="12" customHeight="1">
      <c r="A823" s="17">
        <f>IF(B823="户主",COUNTIF($B$5:B823,$B$5),"")</f>
        <v>309</v>
      </c>
      <c r="B823" s="25" t="s">
        <v>17</v>
      </c>
      <c r="C823" s="25" t="s">
        <v>936</v>
      </c>
      <c r="D823" s="24">
        <v>71</v>
      </c>
      <c r="E823" s="25" t="s">
        <v>28</v>
      </c>
      <c r="F823" s="25" t="s">
        <v>17</v>
      </c>
      <c r="G823" s="25">
        <v>2</v>
      </c>
      <c r="H823" s="17" t="s">
        <v>937</v>
      </c>
      <c r="I823" s="22" t="s">
        <v>29</v>
      </c>
      <c r="J823" s="17">
        <f>G823*289</f>
        <v>578</v>
      </c>
      <c r="K823" s="17">
        <v>5</v>
      </c>
      <c r="L823" s="17">
        <v>87</v>
      </c>
      <c r="M823" s="17">
        <f>J823+L823+L824</f>
        <v>665</v>
      </c>
      <c r="N823" s="17">
        <f>1*15</f>
        <v>15</v>
      </c>
      <c r="O823" s="17">
        <f>M823*3+N823</f>
        <v>2010</v>
      </c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</row>
    <row r="824" spans="1:244" ht="12" customHeight="1">
      <c r="A824" s="17">
        <f>IF(B824="户主",COUNTIF($B$5:B824,$B$5),"")</f>
      </c>
      <c r="B824" s="25" t="s">
        <v>22</v>
      </c>
      <c r="C824" s="25" t="s">
        <v>938</v>
      </c>
      <c r="D824" s="24">
        <v>67</v>
      </c>
      <c r="E824" s="25" t="s">
        <v>19</v>
      </c>
      <c r="F824" s="25" t="s">
        <v>480</v>
      </c>
      <c r="G824" s="25"/>
      <c r="H824" s="17" t="s">
        <v>937</v>
      </c>
      <c r="I824" s="22" t="s">
        <v>29</v>
      </c>
      <c r="J824" s="17"/>
      <c r="K824" s="17"/>
      <c r="L824" s="17"/>
      <c r="M824" s="17"/>
      <c r="N824" s="17"/>
      <c r="O824" s="17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</row>
    <row r="825" spans="1:244" ht="12" customHeight="1">
      <c r="A825" s="17">
        <f>IF(B825="户主",COUNTIF($B$5:B825,$B$5),"")</f>
        <v>310</v>
      </c>
      <c r="B825" s="25" t="s">
        <v>17</v>
      </c>
      <c r="C825" s="25" t="s">
        <v>939</v>
      </c>
      <c r="D825" s="24">
        <v>75</v>
      </c>
      <c r="E825" s="25" t="s">
        <v>28</v>
      </c>
      <c r="F825" s="25" t="s">
        <v>17</v>
      </c>
      <c r="G825" s="25">
        <v>2</v>
      </c>
      <c r="H825" s="17" t="s">
        <v>937</v>
      </c>
      <c r="I825" s="22" t="s">
        <v>29</v>
      </c>
      <c r="J825" s="17">
        <f>G825*289</f>
        <v>578</v>
      </c>
      <c r="K825" s="17">
        <v>2</v>
      </c>
      <c r="L825" s="17">
        <v>58</v>
      </c>
      <c r="M825" s="17">
        <f>J825+L825+L826</f>
        <v>636</v>
      </c>
      <c r="N825" s="17">
        <f>1*15</f>
        <v>15</v>
      </c>
      <c r="O825" s="17">
        <f>M825*3+N825</f>
        <v>1923</v>
      </c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</row>
    <row r="826" spans="1:244" ht="12" customHeight="1">
      <c r="A826" s="17">
        <f>IF(B826="户主",COUNTIF($B$5:B826,$B$5),"")</f>
      </c>
      <c r="B826" s="25" t="s">
        <v>22</v>
      </c>
      <c r="C826" s="25" t="s">
        <v>940</v>
      </c>
      <c r="D826" s="24">
        <v>69</v>
      </c>
      <c r="E826" s="25" t="s">
        <v>19</v>
      </c>
      <c r="F826" s="25" t="s">
        <v>480</v>
      </c>
      <c r="G826" s="25"/>
      <c r="H826" s="17" t="s">
        <v>937</v>
      </c>
      <c r="I826" s="22" t="s">
        <v>29</v>
      </c>
      <c r="J826" s="17"/>
      <c r="K826" s="17"/>
      <c r="L826" s="17"/>
      <c r="M826" s="17"/>
      <c r="N826" s="17"/>
      <c r="O826" s="1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</row>
    <row r="827" spans="1:244" ht="12" customHeight="1">
      <c r="A827" s="17">
        <f>IF(B827="户主",COUNTIF($B$5:B827,$B$5),"")</f>
        <v>311</v>
      </c>
      <c r="B827" s="25" t="s">
        <v>17</v>
      </c>
      <c r="C827" s="25" t="s">
        <v>941</v>
      </c>
      <c r="D827" s="24">
        <v>70</v>
      </c>
      <c r="E827" s="25" t="s">
        <v>28</v>
      </c>
      <c r="F827" s="25" t="s">
        <v>17</v>
      </c>
      <c r="G827" s="25">
        <v>6</v>
      </c>
      <c r="H827" s="17" t="s">
        <v>937</v>
      </c>
      <c r="I827" s="25" t="s">
        <v>32</v>
      </c>
      <c r="J827" s="17">
        <f>G827*130</f>
        <v>780</v>
      </c>
      <c r="K827" s="17">
        <v>5</v>
      </c>
      <c r="L827" s="17">
        <v>87</v>
      </c>
      <c r="M827" s="17">
        <f>J827+L827+L828+L829+L830+L831+L832</f>
        <v>1041</v>
      </c>
      <c r="N827" s="17">
        <f>1*15</f>
        <v>15</v>
      </c>
      <c r="O827" s="17">
        <f>M827*3+N827</f>
        <v>3138</v>
      </c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</row>
    <row r="828" spans="1:244" ht="12" customHeight="1">
      <c r="A828" s="17">
        <f>IF(B828="户主",COUNTIF($B$5:B828,$B$5),"")</f>
      </c>
      <c r="B828" s="25" t="s">
        <v>22</v>
      </c>
      <c r="C828" s="25" t="s">
        <v>942</v>
      </c>
      <c r="D828" s="24">
        <v>68</v>
      </c>
      <c r="E828" s="25" t="s">
        <v>19</v>
      </c>
      <c r="F828" s="25" t="s">
        <v>480</v>
      </c>
      <c r="G828" s="25"/>
      <c r="H828" s="17" t="s">
        <v>937</v>
      </c>
      <c r="I828" s="25" t="s">
        <v>32</v>
      </c>
      <c r="J828" s="17"/>
      <c r="K828" s="17"/>
      <c r="L828" s="17"/>
      <c r="M828" s="17"/>
      <c r="N828" s="17"/>
      <c r="O828" s="17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</row>
    <row r="829" spans="1:249" s="3" customFormat="1" ht="12" customHeight="1">
      <c r="A829" s="26">
        <f>IF(B829="户主",COUNTIF(B$5:$B829,$B$5),"")</f>
      </c>
      <c r="B829" s="27" t="s">
        <v>22</v>
      </c>
      <c r="C829" s="27" t="s">
        <v>943</v>
      </c>
      <c r="D829" s="28">
        <v>30</v>
      </c>
      <c r="E829" s="27" t="s">
        <v>28</v>
      </c>
      <c r="F829" s="27" t="s">
        <v>93</v>
      </c>
      <c r="G829" s="27"/>
      <c r="H829" s="27" t="s">
        <v>937</v>
      </c>
      <c r="I829" s="25" t="s">
        <v>32</v>
      </c>
      <c r="J829" s="28"/>
      <c r="K829" s="24"/>
      <c r="L829" s="24"/>
      <c r="M829" s="28"/>
      <c r="N829" s="17"/>
      <c r="O829" s="36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  <c r="FH829" s="9"/>
      <c r="FI829" s="9"/>
      <c r="FJ829" s="9"/>
      <c r="FK829" s="9"/>
      <c r="FL829" s="9"/>
      <c r="FM829" s="9"/>
      <c r="FN829" s="9"/>
      <c r="FO829" s="9"/>
      <c r="FP829" s="9"/>
      <c r="FQ829" s="9"/>
      <c r="FR829" s="9"/>
      <c r="FS829" s="9"/>
      <c r="FT829" s="9"/>
      <c r="FU829" s="9"/>
      <c r="FV829" s="9"/>
      <c r="FW829" s="9"/>
      <c r="FX829" s="9"/>
      <c r="FY829" s="9"/>
      <c r="FZ829" s="9"/>
      <c r="GA829" s="9"/>
      <c r="GB829" s="9"/>
      <c r="GC829" s="9"/>
      <c r="GD829" s="9"/>
      <c r="GE829" s="9"/>
      <c r="GF829" s="9"/>
      <c r="GG829" s="9"/>
      <c r="GH829" s="9"/>
      <c r="GI829" s="9"/>
      <c r="GJ829" s="9"/>
      <c r="GK829" s="9"/>
      <c r="GL829" s="9"/>
      <c r="GM829" s="9"/>
      <c r="GN829" s="9"/>
      <c r="GO829" s="9"/>
      <c r="GP829" s="9"/>
      <c r="GQ829" s="9"/>
      <c r="GR829" s="9"/>
      <c r="GS829" s="9"/>
      <c r="GT829" s="9"/>
      <c r="GU829" s="9"/>
      <c r="GV829" s="9"/>
      <c r="GW829" s="9"/>
      <c r="GX829" s="9"/>
      <c r="GY829" s="9"/>
      <c r="GZ829" s="9"/>
      <c r="HA829" s="9"/>
      <c r="HB829" s="9"/>
      <c r="HC829" s="9"/>
      <c r="HD829" s="9"/>
      <c r="HE829" s="9"/>
      <c r="HF829" s="9"/>
      <c r="HG829" s="9"/>
      <c r="HH829" s="9"/>
      <c r="HI829" s="9"/>
      <c r="HJ829" s="9"/>
      <c r="HK829" s="9"/>
      <c r="HL829" s="9"/>
      <c r="HM829" s="9"/>
      <c r="HN829" s="9"/>
      <c r="HO829" s="9"/>
      <c r="HP829" s="9"/>
      <c r="HQ829" s="9"/>
      <c r="HR829" s="9"/>
      <c r="HS829" s="9"/>
      <c r="HT829" s="9"/>
      <c r="HU829" s="9"/>
      <c r="HV829" s="9"/>
      <c r="HW829" s="9"/>
      <c r="HX829" s="9"/>
      <c r="HY829" s="9"/>
      <c r="HZ829" s="9"/>
      <c r="IA829" s="9"/>
      <c r="IB829" s="9"/>
      <c r="IC829" s="9"/>
      <c r="ID829" s="9"/>
      <c r="IE829" s="9"/>
      <c r="IF829" s="9"/>
      <c r="IG829" s="9"/>
      <c r="IH829" s="9"/>
      <c r="II829" s="9"/>
      <c r="IJ829" s="9"/>
      <c r="IK829" s="11"/>
      <c r="IL829" s="11"/>
      <c r="IM829" s="11"/>
      <c r="IN829" s="11"/>
      <c r="IO829" s="11"/>
    </row>
    <row r="830" spans="1:249" s="3" customFormat="1" ht="12" customHeight="1">
      <c r="A830" s="26">
        <f>IF(B830="户主",COUNTIF(B$5:$B830,$B$5),"")</f>
      </c>
      <c r="B830" s="27" t="s">
        <v>22</v>
      </c>
      <c r="C830" s="27" t="s">
        <v>944</v>
      </c>
      <c r="D830" s="28">
        <v>30</v>
      </c>
      <c r="E830" s="27" t="s">
        <v>19</v>
      </c>
      <c r="F830" s="27" t="s">
        <v>53</v>
      </c>
      <c r="G830" s="27"/>
      <c r="H830" s="27" t="s">
        <v>937</v>
      </c>
      <c r="I830" s="25" t="s">
        <v>32</v>
      </c>
      <c r="J830" s="28"/>
      <c r="K830" s="24"/>
      <c r="L830" s="24"/>
      <c r="M830" s="28"/>
      <c r="N830" s="17"/>
      <c r="O830" s="36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  <c r="GA830" s="9"/>
      <c r="GB830" s="9"/>
      <c r="GC830" s="9"/>
      <c r="GD830" s="9"/>
      <c r="GE830" s="9"/>
      <c r="GF830" s="9"/>
      <c r="GG830" s="9"/>
      <c r="GH830" s="9"/>
      <c r="GI830" s="9"/>
      <c r="GJ830" s="9"/>
      <c r="GK830" s="9"/>
      <c r="GL830" s="9"/>
      <c r="GM830" s="9"/>
      <c r="GN830" s="9"/>
      <c r="GO830" s="9"/>
      <c r="GP830" s="9"/>
      <c r="GQ830" s="9"/>
      <c r="GR830" s="9"/>
      <c r="GS830" s="9"/>
      <c r="GT830" s="9"/>
      <c r="GU830" s="9"/>
      <c r="GV830" s="9"/>
      <c r="GW830" s="9"/>
      <c r="GX830" s="9"/>
      <c r="GY830" s="9"/>
      <c r="GZ830" s="9"/>
      <c r="HA830" s="9"/>
      <c r="HB830" s="9"/>
      <c r="HC830" s="9"/>
      <c r="HD830" s="9"/>
      <c r="HE830" s="9"/>
      <c r="HF830" s="9"/>
      <c r="HG830" s="9"/>
      <c r="HH830" s="9"/>
      <c r="HI830" s="9"/>
      <c r="HJ830" s="9"/>
      <c r="HK830" s="9"/>
      <c r="HL830" s="9"/>
      <c r="HM830" s="9"/>
      <c r="HN830" s="9"/>
      <c r="HO830" s="9"/>
      <c r="HP830" s="9"/>
      <c r="HQ830" s="9"/>
      <c r="HR830" s="9"/>
      <c r="HS830" s="9"/>
      <c r="HT830" s="9"/>
      <c r="HU830" s="9"/>
      <c r="HV830" s="9"/>
      <c r="HW830" s="9"/>
      <c r="HX830" s="9"/>
      <c r="HY830" s="9"/>
      <c r="HZ830" s="9"/>
      <c r="IA830" s="9"/>
      <c r="IB830" s="9"/>
      <c r="IC830" s="9"/>
      <c r="ID830" s="9"/>
      <c r="IE830" s="9"/>
      <c r="IF830" s="9"/>
      <c r="IG830" s="9"/>
      <c r="IH830" s="9"/>
      <c r="II830" s="9"/>
      <c r="IJ830" s="9"/>
      <c r="IK830" s="11"/>
      <c r="IL830" s="11"/>
      <c r="IM830" s="11"/>
      <c r="IN830" s="11"/>
      <c r="IO830" s="11"/>
    </row>
    <row r="831" spans="1:249" s="3" customFormat="1" ht="12" customHeight="1">
      <c r="A831" s="26">
        <f>IF(B831="户主",COUNTIF(B$5:$B831,$B$5),"")</f>
      </c>
      <c r="B831" s="27" t="s">
        <v>22</v>
      </c>
      <c r="C831" s="27" t="s">
        <v>945</v>
      </c>
      <c r="D831" s="28">
        <v>7</v>
      </c>
      <c r="E831" s="27" t="s">
        <v>28</v>
      </c>
      <c r="F831" s="27" t="s">
        <v>164</v>
      </c>
      <c r="G831" s="27"/>
      <c r="H831" s="27" t="s">
        <v>937</v>
      </c>
      <c r="I831" s="25" t="s">
        <v>32</v>
      </c>
      <c r="J831" s="28"/>
      <c r="K831" s="24">
        <v>3</v>
      </c>
      <c r="L831" s="24">
        <v>87</v>
      </c>
      <c r="M831" s="28"/>
      <c r="N831" s="17"/>
      <c r="O831" s="36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  <c r="GA831" s="9"/>
      <c r="GB831" s="9"/>
      <c r="GC831" s="9"/>
      <c r="GD831" s="9"/>
      <c r="GE831" s="9"/>
      <c r="GF831" s="9"/>
      <c r="GG831" s="9"/>
      <c r="GH831" s="9"/>
      <c r="GI831" s="9"/>
      <c r="GJ831" s="9"/>
      <c r="GK831" s="9"/>
      <c r="GL831" s="9"/>
      <c r="GM831" s="9"/>
      <c r="GN831" s="9"/>
      <c r="GO831" s="9"/>
      <c r="GP831" s="9"/>
      <c r="GQ831" s="9"/>
      <c r="GR831" s="9"/>
      <c r="GS831" s="9"/>
      <c r="GT831" s="9"/>
      <c r="GU831" s="9"/>
      <c r="GV831" s="9"/>
      <c r="GW831" s="9"/>
      <c r="GX831" s="9"/>
      <c r="GY831" s="9"/>
      <c r="GZ831" s="9"/>
      <c r="HA831" s="9"/>
      <c r="HB831" s="9"/>
      <c r="HC831" s="9"/>
      <c r="HD831" s="9"/>
      <c r="HE831" s="9"/>
      <c r="HF831" s="9"/>
      <c r="HG831" s="9"/>
      <c r="HH831" s="9"/>
      <c r="HI831" s="9"/>
      <c r="HJ831" s="9"/>
      <c r="HK831" s="9"/>
      <c r="HL831" s="9"/>
      <c r="HM831" s="9"/>
      <c r="HN831" s="9"/>
      <c r="HO831" s="9"/>
      <c r="HP831" s="9"/>
      <c r="HQ831" s="9"/>
      <c r="HR831" s="9"/>
      <c r="HS831" s="9"/>
      <c r="HT831" s="9"/>
      <c r="HU831" s="9"/>
      <c r="HV831" s="9"/>
      <c r="HW831" s="9"/>
      <c r="HX831" s="9"/>
      <c r="HY831" s="9"/>
      <c r="HZ831" s="9"/>
      <c r="IA831" s="9"/>
      <c r="IB831" s="9"/>
      <c r="IC831" s="9"/>
      <c r="ID831" s="9"/>
      <c r="IE831" s="9"/>
      <c r="IF831" s="9"/>
      <c r="IG831" s="9"/>
      <c r="IH831" s="9"/>
      <c r="II831" s="9"/>
      <c r="IJ831" s="9"/>
      <c r="IK831" s="11"/>
      <c r="IL831" s="11"/>
      <c r="IM831" s="11"/>
      <c r="IN831" s="11"/>
      <c r="IO831" s="11"/>
    </row>
    <row r="832" spans="1:249" s="3" customFormat="1" ht="12" customHeight="1">
      <c r="A832" s="26">
        <f>IF(B832="户主",COUNTIF(B$5:$B832,$B$5),"")</f>
      </c>
      <c r="B832" s="27" t="s">
        <v>22</v>
      </c>
      <c r="C832" s="27" t="s">
        <v>946</v>
      </c>
      <c r="D832" s="28">
        <v>5</v>
      </c>
      <c r="E832" s="27" t="s">
        <v>19</v>
      </c>
      <c r="F832" s="27" t="s">
        <v>51</v>
      </c>
      <c r="G832" s="27"/>
      <c r="H832" s="27" t="s">
        <v>937</v>
      </c>
      <c r="I832" s="25" t="s">
        <v>32</v>
      </c>
      <c r="J832" s="28"/>
      <c r="K832" s="35">
        <v>3</v>
      </c>
      <c r="L832" s="35">
        <v>87</v>
      </c>
      <c r="M832" s="28"/>
      <c r="N832" s="17"/>
      <c r="O832" s="36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  <c r="GA832" s="9"/>
      <c r="GB832" s="9"/>
      <c r="GC832" s="9"/>
      <c r="GD832" s="9"/>
      <c r="GE832" s="9"/>
      <c r="GF832" s="9"/>
      <c r="GG832" s="9"/>
      <c r="GH832" s="9"/>
      <c r="GI832" s="9"/>
      <c r="GJ832" s="9"/>
      <c r="GK832" s="9"/>
      <c r="GL832" s="9"/>
      <c r="GM832" s="9"/>
      <c r="GN832" s="9"/>
      <c r="GO832" s="9"/>
      <c r="GP832" s="9"/>
      <c r="GQ832" s="9"/>
      <c r="GR832" s="9"/>
      <c r="GS832" s="9"/>
      <c r="GT832" s="9"/>
      <c r="GU832" s="9"/>
      <c r="GV832" s="9"/>
      <c r="GW832" s="9"/>
      <c r="GX832" s="9"/>
      <c r="GY832" s="9"/>
      <c r="GZ832" s="9"/>
      <c r="HA832" s="9"/>
      <c r="HB832" s="9"/>
      <c r="HC832" s="9"/>
      <c r="HD832" s="9"/>
      <c r="HE832" s="9"/>
      <c r="HF832" s="9"/>
      <c r="HG832" s="9"/>
      <c r="HH832" s="9"/>
      <c r="HI832" s="9"/>
      <c r="HJ832" s="9"/>
      <c r="HK832" s="9"/>
      <c r="HL832" s="9"/>
      <c r="HM832" s="9"/>
      <c r="HN832" s="9"/>
      <c r="HO832" s="9"/>
      <c r="HP832" s="9"/>
      <c r="HQ832" s="9"/>
      <c r="HR832" s="9"/>
      <c r="HS832" s="9"/>
      <c r="HT832" s="9"/>
      <c r="HU832" s="9"/>
      <c r="HV832" s="9"/>
      <c r="HW832" s="9"/>
      <c r="HX832" s="9"/>
      <c r="HY832" s="9"/>
      <c r="HZ832" s="9"/>
      <c r="IA832" s="9"/>
      <c r="IB832" s="9"/>
      <c r="IC832" s="9"/>
      <c r="ID832" s="9"/>
      <c r="IE832" s="9"/>
      <c r="IF832" s="9"/>
      <c r="IG832" s="9"/>
      <c r="IH832" s="9"/>
      <c r="II832" s="9"/>
      <c r="IJ832" s="9"/>
      <c r="IK832" s="11"/>
      <c r="IL832" s="11"/>
      <c r="IM832" s="11"/>
      <c r="IN832" s="11"/>
      <c r="IO832" s="11"/>
    </row>
    <row r="833" spans="1:244" ht="12" customHeight="1">
      <c r="A833" s="17">
        <f>IF(B833="户主",COUNTIF($B$5:B833,$B$5),"")</f>
        <v>312</v>
      </c>
      <c r="B833" s="25" t="s">
        <v>17</v>
      </c>
      <c r="C833" s="25" t="s">
        <v>947</v>
      </c>
      <c r="D833" s="24">
        <v>50</v>
      </c>
      <c r="E833" s="25" t="s">
        <v>28</v>
      </c>
      <c r="F833" s="25" t="s">
        <v>17</v>
      </c>
      <c r="G833" s="25">
        <v>5</v>
      </c>
      <c r="H833" s="17" t="s">
        <v>937</v>
      </c>
      <c r="I833" s="25" t="s">
        <v>29</v>
      </c>
      <c r="J833" s="17">
        <f>G833*289</f>
        <v>1445</v>
      </c>
      <c r="K833" s="17"/>
      <c r="L833" s="17"/>
      <c r="M833" s="17">
        <f>J833+L833+L834+L835+L836+L837</f>
        <v>1503</v>
      </c>
      <c r="N833" s="17">
        <f>1*15</f>
        <v>15</v>
      </c>
      <c r="O833" s="17">
        <f>M833*3+N833</f>
        <v>4524</v>
      </c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</row>
    <row r="834" spans="1:244" ht="12" customHeight="1">
      <c r="A834" s="17">
        <f>IF(B834="户主",COUNTIF($B$5:B834,$B$5),"")</f>
      </c>
      <c r="B834" s="25" t="s">
        <v>22</v>
      </c>
      <c r="C834" s="25" t="s">
        <v>335</v>
      </c>
      <c r="D834" s="24">
        <v>48</v>
      </c>
      <c r="E834" s="25" t="s">
        <v>19</v>
      </c>
      <c r="F834" s="25" t="s">
        <v>480</v>
      </c>
      <c r="G834" s="25"/>
      <c r="H834" s="17" t="s">
        <v>937</v>
      </c>
      <c r="I834" s="25" t="s">
        <v>29</v>
      </c>
      <c r="J834" s="17"/>
      <c r="K834" s="17"/>
      <c r="L834" s="17"/>
      <c r="M834" s="17"/>
      <c r="N834" s="17"/>
      <c r="O834" s="17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</row>
    <row r="835" spans="1:244" ht="12" customHeight="1">
      <c r="A835" s="17">
        <f>IF(B835="户主",COUNTIF($B$5:B835,$B$5),"")</f>
      </c>
      <c r="B835" s="25" t="s">
        <v>22</v>
      </c>
      <c r="C835" s="25" t="s">
        <v>948</v>
      </c>
      <c r="D835" s="24">
        <v>21</v>
      </c>
      <c r="E835" s="25" t="s">
        <v>28</v>
      </c>
      <c r="F835" s="25" t="s">
        <v>93</v>
      </c>
      <c r="G835" s="25"/>
      <c r="H835" s="17" t="s">
        <v>937</v>
      </c>
      <c r="I835" s="25" t="s">
        <v>29</v>
      </c>
      <c r="J835" s="17"/>
      <c r="K835" s="17"/>
      <c r="L835" s="17"/>
      <c r="M835" s="17"/>
      <c r="N835" s="17"/>
      <c r="O835" s="17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</row>
    <row r="836" spans="1:244" ht="12" customHeight="1">
      <c r="A836" s="17">
        <f>IF(B836="户主",COUNTIF($B$5:B836,$B$5),"")</f>
      </c>
      <c r="B836" s="25" t="s">
        <v>22</v>
      </c>
      <c r="C836" s="25" t="s">
        <v>949</v>
      </c>
      <c r="D836" s="24">
        <v>27</v>
      </c>
      <c r="E836" s="25" t="s">
        <v>19</v>
      </c>
      <c r="F836" s="25" t="s">
        <v>95</v>
      </c>
      <c r="G836" s="25"/>
      <c r="H836" s="17" t="s">
        <v>937</v>
      </c>
      <c r="I836" s="25" t="s">
        <v>29</v>
      </c>
      <c r="J836" s="17"/>
      <c r="K836" s="17"/>
      <c r="L836" s="17"/>
      <c r="M836" s="17"/>
      <c r="N836" s="17"/>
      <c r="O836" s="17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</row>
    <row r="837" spans="1:249" s="3" customFormat="1" ht="12" customHeight="1">
      <c r="A837" s="26">
        <f>IF(B837="户主",COUNTIF(B$5:$B837,$B$5),"")</f>
      </c>
      <c r="B837" s="27" t="s">
        <v>22</v>
      </c>
      <c r="C837" s="27" t="s">
        <v>950</v>
      </c>
      <c r="D837" s="28">
        <v>71</v>
      </c>
      <c r="E837" s="27" t="s">
        <v>19</v>
      </c>
      <c r="F837" s="27" t="s">
        <v>416</v>
      </c>
      <c r="G837" s="27"/>
      <c r="H837" s="27" t="s">
        <v>937</v>
      </c>
      <c r="I837" s="27" t="s">
        <v>29</v>
      </c>
      <c r="J837" s="28"/>
      <c r="K837" s="35">
        <v>2</v>
      </c>
      <c r="L837" s="35">
        <v>58</v>
      </c>
      <c r="M837" s="28"/>
      <c r="N837" s="17"/>
      <c r="O837" s="36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  <c r="FH837" s="9"/>
      <c r="FI837" s="9"/>
      <c r="FJ837" s="9"/>
      <c r="FK837" s="9"/>
      <c r="FL837" s="9"/>
      <c r="FM837" s="9"/>
      <c r="FN837" s="9"/>
      <c r="FO837" s="9"/>
      <c r="FP837" s="9"/>
      <c r="FQ837" s="9"/>
      <c r="FR837" s="9"/>
      <c r="FS837" s="9"/>
      <c r="FT837" s="9"/>
      <c r="FU837" s="9"/>
      <c r="FV837" s="9"/>
      <c r="FW837" s="9"/>
      <c r="FX837" s="9"/>
      <c r="FY837" s="9"/>
      <c r="FZ837" s="9"/>
      <c r="GA837" s="9"/>
      <c r="GB837" s="9"/>
      <c r="GC837" s="9"/>
      <c r="GD837" s="9"/>
      <c r="GE837" s="9"/>
      <c r="GF837" s="9"/>
      <c r="GG837" s="9"/>
      <c r="GH837" s="9"/>
      <c r="GI837" s="9"/>
      <c r="GJ837" s="9"/>
      <c r="GK837" s="9"/>
      <c r="GL837" s="9"/>
      <c r="GM837" s="9"/>
      <c r="GN837" s="9"/>
      <c r="GO837" s="9"/>
      <c r="GP837" s="9"/>
      <c r="GQ837" s="9"/>
      <c r="GR837" s="9"/>
      <c r="GS837" s="9"/>
      <c r="GT837" s="9"/>
      <c r="GU837" s="9"/>
      <c r="GV837" s="9"/>
      <c r="GW837" s="9"/>
      <c r="GX837" s="9"/>
      <c r="GY837" s="9"/>
      <c r="GZ837" s="9"/>
      <c r="HA837" s="9"/>
      <c r="HB837" s="9"/>
      <c r="HC837" s="9"/>
      <c r="HD837" s="9"/>
      <c r="HE837" s="9"/>
      <c r="HF837" s="9"/>
      <c r="HG837" s="9"/>
      <c r="HH837" s="9"/>
      <c r="HI837" s="9"/>
      <c r="HJ837" s="9"/>
      <c r="HK837" s="9"/>
      <c r="HL837" s="9"/>
      <c r="HM837" s="9"/>
      <c r="HN837" s="9"/>
      <c r="HO837" s="9"/>
      <c r="HP837" s="9"/>
      <c r="HQ837" s="9"/>
      <c r="HR837" s="9"/>
      <c r="HS837" s="9"/>
      <c r="HT837" s="9"/>
      <c r="HU837" s="9"/>
      <c r="HV837" s="9"/>
      <c r="HW837" s="9"/>
      <c r="HX837" s="9"/>
      <c r="HY837" s="9"/>
      <c r="HZ837" s="9"/>
      <c r="IA837" s="9"/>
      <c r="IB837" s="9"/>
      <c r="IC837" s="9"/>
      <c r="ID837" s="9"/>
      <c r="IE837" s="9"/>
      <c r="IF837" s="9"/>
      <c r="IG837" s="9"/>
      <c r="IH837" s="9"/>
      <c r="II837" s="9"/>
      <c r="IJ837" s="9"/>
      <c r="IK837" s="11"/>
      <c r="IL837" s="11"/>
      <c r="IM837" s="11"/>
      <c r="IN837" s="11"/>
      <c r="IO837" s="11"/>
    </row>
    <row r="838" spans="1:244" ht="12" customHeight="1">
      <c r="A838" s="17">
        <f>IF(B838="户主",COUNTIF($B$5:B838,$B$5),"")</f>
        <v>313</v>
      </c>
      <c r="B838" s="25" t="s">
        <v>17</v>
      </c>
      <c r="C838" s="25" t="s">
        <v>951</v>
      </c>
      <c r="D838" s="24">
        <v>48</v>
      </c>
      <c r="E838" s="25" t="s">
        <v>28</v>
      </c>
      <c r="F838" s="25" t="s">
        <v>17</v>
      </c>
      <c r="G838" s="25">
        <v>3</v>
      </c>
      <c r="H838" s="17" t="s">
        <v>952</v>
      </c>
      <c r="I838" s="25" t="s">
        <v>21</v>
      </c>
      <c r="J838" s="17">
        <f>G838*245</f>
        <v>735</v>
      </c>
      <c r="K838" s="17"/>
      <c r="L838" s="17"/>
      <c r="M838" s="17">
        <f>J838+L838+L839+L840</f>
        <v>735</v>
      </c>
      <c r="N838" s="17">
        <f>1*15</f>
        <v>15</v>
      </c>
      <c r="O838" s="17">
        <f>M838*3+N838</f>
        <v>2220</v>
      </c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</row>
    <row r="839" spans="1:244" ht="12" customHeight="1">
      <c r="A839" s="17">
        <f>IF(B839="户主",COUNTIF($B$5:B839,$B$5),"")</f>
      </c>
      <c r="B839" s="25" t="s">
        <v>22</v>
      </c>
      <c r="C839" s="25" t="s">
        <v>953</v>
      </c>
      <c r="D839" s="24">
        <v>24</v>
      </c>
      <c r="E839" s="25" t="s">
        <v>19</v>
      </c>
      <c r="F839" s="25" t="s">
        <v>95</v>
      </c>
      <c r="G839" s="25"/>
      <c r="H839" s="17" t="s">
        <v>952</v>
      </c>
      <c r="I839" s="25" t="s">
        <v>21</v>
      </c>
      <c r="J839" s="17"/>
      <c r="K839" s="17"/>
      <c r="L839" s="17"/>
      <c r="M839" s="17"/>
      <c r="N839" s="17"/>
      <c r="O839" s="17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</row>
    <row r="840" spans="1:244" ht="12" customHeight="1">
      <c r="A840" s="17">
        <f>IF(B840="户主",COUNTIF($B$5:B840,$B$5),"")</f>
      </c>
      <c r="B840" s="25" t="s">
        <v>22</v>
      </c>
      <c r="C840" s="25" t="s">
        <v>954</v>
      </c>
      <c r="D840" s="24">
        <v>69</v>
      </c>
      <c r="E840" s="25" t="s">
        <v>19</v>
      </c>
      <c r="F840" s="25" t="s">
        <v>97</v>
      </c>
      <c r="G840" s="25"/>
      <c r="H840" s="17" t="s">
        <v>952</v>
      </c>
      <c r="I840" s="25" t="s">
        <v>21</v>
      </c>
      <c r="J840" s="17"/>
      <c r="K840" s="17"/>
      <c r="L840" s="17"/>
      <c r="M840" s="17"/>
      <c r="N840" s="17"/>
      <c r="O840" s="17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</row>
    <row r="841" spans="1:244" ht="12" customHeight="1">
      <c r="A841" s="17">
        <f>IF(B841="户主",COUNTIF($B$5:B841,$B$5),"")</f>
        <v>314</v>
      </c>
      <c r="B841" s="25" t="s">
        <v>17</v>
      </c>
      <c r="C841" s="25" t="s">
        <v>955</v>
      </c>
      <c r="D841" s="39">
        <v>78</v>
      </c>
      <c r="E841" s="25" t="s">
        <v>28</v>
      </c>
      <c r="F841" s="25" t="s">
        <v>17</v>
      </c>
      <c r="G841" s="25">
        <v>5</v>
      </c>
      <c r="H841" s="17" t="s">
        <v>952</v>
      </c>
      <c r="I841" s="25" t="s">
        <v>29</v>
      </c>
      <c r="J841" s="17">
        <f>G841*289</f>
        <v>1445</v>
      </c>
      <c r="K841" s="17">
        <v>2</v>
      </c>
      <c r="L841" s="17">
        <v>58</v>
      </c>
      <c r="M841" s="17">
        <f>J841+L841+L842+L843+L844+L845</f>
        <v>1648</v>
      </c>
      <c r="N841" s="17">
        <f>1*15</f>
        <v>15</v>
      </c>
      <c r="O841" s="17">
        <f>M841*3+N841</f>
        <v>4959</v>
      </c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</row>
    <row r="842" spans="1:244" ht="12" customHeight="1">
      <c r="A842" s="17">
        <f>IF(B842="户主",COUNTIF($B$5:B842,$B$5),"")</f>
      </c>
      <c r="B842" s="25" t="s">
        <v>22</v>
      </c>
      <c r="C842" s="25" t="s">
        <v>956</v>
      </c>
      <c r="D842" s="24">
        <v>75</v>
      </c>
      <c r="E842" s="25" t="s">
        <v>19</v>
      </c>
      <c r="F842" s="25" t="s">
        <v>480</v>
      </c>
      <c r="G842" s="25"/>
      <c r="H842" s="17" t="s">
        <v>952</v>
      </c>
      <c r="I842" s="25" t="s">
        <v>29</v>
      </c>
      <c r="J842" s="17"/>
      <c r="K842" s="17">
        <v>2</v>
      </c>
      <c r="L842" s="17">
        <v>58</v>
      </c>
      <c r="M842" s="17"/>
      <c r="N842" s="17"/>
      <c r="O842" s="17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</row>
    <row r="843" spans="1:244" ht="12" customHeight="1">
      <c r="A843" s="17">
        <f>IF(B843="户主",COUNTIF($B$5:B843,$B$5),"")</f>
      </c>
      <c r="B843" s="25" t="s">
        <v>22</v>
      </c>
      <c r="C843" s="25" t="s">
        <v>957</v>
      </c>
      <c r="D843" s="39">
        <v>44</v>
      </c>
      <c r="E843" s="25" t="s">
        <v>28</v>
      </c>
      <c r="F843" s="25" t="s">
        <v>958</v>
      </c>
      <c r="G843" s="25"/>
      <c r="H843" s="17" t="s">
        <v>952</v>
      </c>
      <c r="I843" s="25" t="s">
        <v>29</v>
      </c>
      <c r="J843" s="17"/>
      <c r="K843" s="17"/>
      <c r="L843" s="17"/>
      <c r="M843" s="17"/>
      <c r="N843" s="17"/>
      <c r="O843" s="17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</row>
    <row r="844" spans="1:244" ht="12" customHeight="1">
      <c r="A844" s="17">
        <f>IF(B844="户主",COUNTIF($B$5:B844,$B$5),"")</f>
      </c>
      <c r="B844" s="25" t="s">
        <v>22</v>
      </c>
      <c r="C844" s="25" t="s">
        <v>959</v>
      </c>
      <c r="D844" s="39">
        <v>43</v>
      </c>
      <c r="E844" s="25" t="s">
        <v>19</v>
      </c>
      <c r="F844" s="25" t="s">
        <v>19</v>
      </c>
      <c r="G844" s="25"/>
      <c r="H844" s="17" t="s">
        <v>952</v>
      </c>
      <c r="I844" s="25" t="s">
        <v>29</v>
      </c>
      <c r="J844" s="17"/>
      <c r="K844" s="17"/>
      <c r="L844" s="17"/>
      <c r="M844" s="17"/>
      <c r="N844" s="17"/>
      <c r="O844" s="17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</row>
    <row r="845" spans="1:244" ht="12" customHeight="1">
      <c r="A845" s="17">
        <f>IF(B845="户主",COUNTIF($B$5:B845,$B$5),"")</f>
      </c>
      <c r="B845" s="25" t="s">
        <v>22</v>
      </c>
      <c r="C845" s="25" t="s">
        <v>960</v>
      </c>
      <c r="D845" s="23">
        <v>22</v>
      </c>
      <c r="E845" s="25" t="s">
        <v>19</v>
      </c>
      <c r="F845" s="25" t="s">
        <v>19</v>
      </c>
      <c r="G845" s="25"/>
      <c r="H845" s="17" t="s">
        <v>952</v>
      </c>
      <c r="I845" s="25" t="s">
        <v>29</v>
      </c>
      <c r="J845" s="17"/>
      <c r="K845" s="17">
        <v>5</v>
      </c>
      <c r="L845" s="17">
        <v>87</v>
      </c>
      <c r="M845" s="17"/>
      <c r="N845" s="17"/>
      <c r="O845" s="17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</row>
    <row r="846" spans="1:244" ht="12" customHeight="1">
      <c r="A846" s="17">
        <f>IF(B846="户主",COUNTIF($B$5:B846,$B$5),"")</f>
        <v>315</v>
      </c>
      <c r="B846" s="25" t="s">
        <v>17</v>
      </c>
      <c r="C846" s="25" t="s">
        <v>961</v>
      </c>
      <c r="D846" s="24">
        <v>59</v>
      </c>
      <c r="E846" s="25" t="s">
        <v>28</v>
      </c>
      <c r="F846" s="25" t="s">
        <v>17</v>
      </c>
      <c r="G846" s="25">
        <v>1</v>
      </c>
      <c r="H846" s="17" t="s">
        <v>952</v>
      </c>
      <c r="I846" s="25" t="s">
        <v>29</v>
      </c>
      <c r="J846" s="17">
        <f>G846*289</f>
        <v>289</v>
      </c>
      <c r="K846" s="17"/>
      <c r="L846" s="17"/>
      <c r="M846" s="17">
        <f>J846+L846</f>
        <v>289</v>
      </c>
      <c r="N846" s="17">
        <f>1*15</f>
        <v>15</v>
      </c>
      <c r="O846" s="17">
        <f>M846*3+N846</f>
        <v>882</v>
      </c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</row>
    <row r="847" spans="1:244" ht="12" customHeight="1">
      <c r="A847" s="17">
        <f>IF(B847="户主",COUNTIF($B$5:B847,$B$5),"")</f>
        <v>316</v>
      </c>
      <c r="B847" s="25" t="s">
        <v>17</v>
      </c>
      <c r="C847" s="25" t="s">
        <v>962</v>
      </c>
      <c r="D847" s="24">
        <v>52</v>
      </c>
      <c r="E847" s="25" t="s">
        <v>28</v>
      </c>
      <c r="F847" s="25" t="s">
        <v>17</v>
      </c>
      <c r="G847" s="25">
        <v>2</v>
      </c>
      <c r="H847" s="17" t="s">
        <v>963</v>
      </c>
      <c r="I847" s="25" t="s">
        <v>21</v>
      </c>
      <c r="J847" s="17">
        <f>G847*245</f>
        <v>490</v>
      </c>
      <c r="K847" s="17"/>
      <c r="L847" s="17"/>
      <c r="M847" s="17">
        <f>J847+L847+L848</f>
        <v>490</v>
      </c>
      <c r="N847" s="17">
        <f>1*15</f>
        <v>15</v>
      </c>
      <c r="O847" s="17">
        <f>M847*3+N847</f>
        <v>1485</v>
      </c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</row>
    <row r="848" spans="1:244" ht="12" customHeight="1">
      <c r="A848" s="17">
        <f>IF(B848="户主",COUNTIF($B$5:B848,$B$5),"")</f>
      </c>
      <c r="B848" s="25" t="s">
        <v>22</v>
      </c>
      <c r="C848" s="25" t="s">
        <v>964</v>
      </c>
      <c r="D848" s="24">
        <v>51</v>
      </c>
      <c r="E848" s="25" t="s">
        <v>19</v>
      </c>
      <c r="F848" s="25" t="s">
        <v>480</v>
      </c>
      <c r="G848" s="25"/>
      <c r="H848" s="17" t="s">
        <v>963</v>
      </c>
      <c r="I848" s="25" t="s">
        <v>21</v>
      </c>
      <c r="J848" s="17"/>
      <c r="K848" s="17"/>
      <c r="L848" s="17"/>
      <c r="M848" s="17"/>
      <c r="N848" s="17"/>
      <c r="O848" s="17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</row>
    <row r="849" spans="1:244" ht="12" customHeight="1">
      <c r="A849" s="17">
        <f>IF(B849="户主",COUNTIF($B$5:B849,$B$5),"")</f>
        <v>317</v>
      </c>
      <c r="B849" s="25" t="s">
        <v>17</v>
      </c>
      <c r="C849" s="25" t="s">
        <v>965</v>
      </c>
      <c r="D849" s="24">
        <v>50</v>
      </c>
      <c r="E849" s="25" t="s">
        <v>28</v>
      </c>
      <c r="F849" s="25" t="s">
        <v>17</v>
      </c>
      <c r="G849" s="25">
        <v>2</v>
      </c>
      <c r="H849" s="17" t="s">
        <v>963</v>
      </c>
      <c r="I849" s="25" t="s">
        <v>21</v>
      </c>
      <c r="J849" s="17">
        <f>G849*245</f>
        <v>490</v>
      </c>
      <c r="K849" s="17"/>
      <c r="L849" s="17"/>
      <c r="M849" s="17">
        <f>J849+L849+L850</f>
        <v>548</v>
      </c>
      <c r="N849" s="17">
        <f>1*15</f>
        <v>15</v>
      </c>
      <c r="O849" s="17">
        <f>M849*3+N849</f>
        <v>1659</v>
      </c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</row>
    <row r="850" spans="1:244" ht="12" customHeight="1">
      <c r="A850" s="17">
        <f>IF(B850="户主",COUNTIF($B$5:B850,$B$5),"")</f>
      </c>
      <c r="B850" s="25" t="s">
        <v>22</v>
      </c>
      <c r="C850" s="25" t="s">
        <v>966</v>
      </c>
      <c r="D850" s="24">
        <v>77</v>
      </c>
      <c r="E850" s="25" t="s">
        <v>19</v>
      </c>
      <c r="F850" s="25" t="s">
        <v>97</v>
      </c>
      <c r="G850" s="25"/>
      <c r="H850" s="17" t="s">
        <v>963</v>
      </c>
      <c r="I850" s="25" t="s">
        <v>21</v>
      </c>
      <c r="J850" s="17"/>
      <c r="K850" s="17">
        <v>2</v>
      </c>
      <c r="L850" s="17">
        <v>58</v>
      </c>
      <c r="M850" s="17"/>
      <c r="N850" s="17"/>
      <c r="O850" s="17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</row>
    <row r="851" spans="1:244" ht="12" customHeight="1">
      <c r="A851" s="17">
        <f>IF(B851="户主",COUNTIF($B$5:B851,$B$5),"")</f>
        <v>318</v>
      </c>
      <c r="B851" s="25" t="s">
        <v>17</v>
      </c>
      <c r="C851" s="25" t="s">
        <v>967</v>
      </c>
      <c r="D851" s="24">
        <v>59</v>
      </c>
      <c r="E851" s="25" t="s">
        <v>28</v>
      </c>
      <c r="F851" s="25" t="s">
        <v>17</v>
      </c>
      <c r="G851" s="25">
        <v>1</v>
      </c>
      <c r="H851" s="17" t="s">
        <v>963</v>
      </c>
      <c r="I851" s="25" t="s">
        <v>29</v>
      </c>
      <c r="J851" s="17">
        <f>G851*289</f>
        <v>289</v>
      </c>
      <c r="K851" s="17"/>
      <c r="L851" s="17"/>
      <c r="M851" s="17">
        <f>J851+L851</f>
        <v>289</v>
      </c>
      <c r="N851" s="17">
        <f>1*15</f>
        <v>15</v>
      </c>
      <c r="O851" s="17">
        <f>M851*3+N851</f>
        <v>882</v>
      </c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</row>
    <row r="852" spans="1:244" ht="12" customHeight="1">
      <c r="A852" s="17">
        <f>IF(B852="户主",COUNTIF($B$5:B852,$B$5),"")</f>
        <v>319</v>
      </c>
      <c r="B852" s="25" t="s">
        <v>17</v>
      </c>
      <c r="C852" s="25" t="s">
        <v>968</v>
      </c>
      <c r="D852" s="24">
        <v>70</v>
      </c>
      <c r="E852" s="25" t="s">
        <v>28</v>
      </c>
      <c r="F852" s="25" t="s">
        <v>17</v>
      </c>
      <c r="G852" s="30">
        <v>2</v>
      </c>
      <c r="H852" s="25" t="s">
        <v>937</v>
      </c>
      <c r="I852" s="25" t="s">
        <v>29</v>
      </c>
      <c r="J852" s="17">
        <f>G852*289</f>
        <v>578</v>
      </c>
      <c r="K852" s="25">
        <v>2</v>
      </c>
      <c r="L852" s="25">
        <v>58</v>
      </c>
      <c r="M852" s="17">
        <f>J852+L852+L853</f>
        <v>723</v>
      </c>
      <c r="N852" s="25"/>
      <c r="O852" s="17">
        <f>M852*3+N853</f>
        <v>2184</v>
      </c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</row>
    <row r="853" spans="1:244" ht="12" customHeight="1">
      <c r="A853" s="17"/>
      <c r="B853" s="25" t="s">
        <v>22</v>
      </c>
      <c r="C853" s="25" t="s">
        <v>969</v>
      </c>
      <c r="D853" s="24">
        <v>63</v>
      </c>
      <c r="E853" s="25" t="s">
        <v>19</v>
      </c>
      <c r="F853" s="25" t="s">
        <v>22</v>
      </c>
      <c r="G853" s="30"/>
      <c r="H853" s="25" t="s">
        <v>937</v>
      </c>
      <c r="I853" s="25" t="s">
        <v>29</v>
      </c>
      <c r="J853" s="17"/>
      <c r="K853" s="25">
        <v>5</v>
      </c>
      <c r="L853" s="25">
        <v>87</v>
      </c>
      <c r="M853" s="17"/>
      <c r="N853" s="25">
        <v>15</v>
      </c>
      <c r="O853" s="17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</row>
    <row r="854" spans="1:251" s="3" customFormat="1" ht="12" customHeight="1">
      <c r="A854" s="17">
        <f>IF(B854="户主",COUNTIF($B$5:B854,$B$5),"")</f>
        <v>320</v>
      </c>
      <c r="B854" s="27" t="s">
        <v>17</v>
      </c>
      <c r="C854" s="27" t="s">
        <v>970</v>
      </c>
      <c r="D854" s="28">
        <v>50</v>
      </c>
      <c r="E854" s="27" t="s">
        <v>28</v>
      </c>
      <c r="F854" s="27" t="s">
        <v>17</v>
      </c>
      <c r="G854" s="27">
        <v>2</v>
      </c>
      <c r="H854" s="27" t="s">
        <v>937</v>
      </c>
      <c r="I854" s="22" t="s">
        <v>29</v>
      </c>
      <c r="J854" s="17">
        <f>G854*289</f>
        <v>578</v>
      </c>
      <c r="K854" s="24">
        <v>6</v>
      </c>
      <c r="L854" s="24">
        <v>145</v>
      </c>
      <c r="M854" s="24">
        <f>J854+L854+L855</f>
        <v>781</v>
      </c>
      <c r="N854" s="17">
        <v>15</v>
      </c>
      <c r="O854" s="17">
        <f>M854*3+N854</f>
        <v>2358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  <c r="ES854" s="9"/>
      <c r="ET854" s="9"/>
      <c r="EU854" s="9"/>
      <c r="EV854" s="9"/>
      <c r="EW854" s="9"/>
      <c r="EX854" s="9"/>
      <c r="EY854" s="9"/>
      <c r="EZ854" s="9"/>
      <c r="FA854" s="9"/>
      <c r="FB854" s="9"/>
      <c r="FC854" s="9"/>
      <c r="FD854" s="9"/>
      <c r="FE854" s="9"/>
      <c r="FF854" s="9"/>
      <c r="FG854" s="9"/>
      <c r="FH854" s="9"/>
      <c r="FI854" s="9"/>
      <c r="FJ854" s="9"/>
      <c r="FK854" s="9"/>
      <c r="FL854" s="9"/>
      <c r="FM854" s="9"/>
      <c r="FN854" s="9"/>
      <c r="FO854" s="9"/>
      <c r="FP854" s="9"/>
      <c r="FQ854" s="9"/>
      <c r="FR854" s="9"/>
      <c r="FS854" s="9"/>
      <c r="FT854" s="9"/>
      <c r="FU854" s="9"/>
      <c r="FV854" s="9"/>
      <c r="FW854" s="9"/>
      <c r="FX854" s="9"/>
      <c r="FY854" s="9"/>
      <c r="FZ854" s="9"/>
      <c r="GA854" s="9"/>
      <c r="GB854" s="9"/>
      <c r="GC854" s="9"/>
      <c r="GD854" s="9"/>
      <c r="GE854" s="9"/>
      <c r="GF854" s="9"/>
      <c r="GG854" s="9"/>
      <c r="GH854" s="9"/>
      <c r="GI854" s="9"/>
      <c r="GJ854" s="9"/>
      <c r="GK854" s="9"/>
      <c r="GL854" s="9"/>
      <c r="GM854" s="9"/>
      <c r="GN854" s="9"/>
      <c r="GO854" s="9"/>
      <c r="GP854" s="9"/>
      <c r="GQ854" s="9"/>
      <c r="GR854" s="9"/>
      <c r="GS854" s="9"/>
      <c r="GT854" s="9"/>
      <c r="GU854" s="9"/>
      <c r="GV854" s="9"/>
      <c r="GW854" s="9"/>
      <c r="GX854" s="9"/>
      <c r="GY854" s="9"/>
      <c r="GZ854" s="9"/>
      <c r="HA854" s="9"/>
      <c r="HB854" s="9"/>
      <c r="HC854" s="9"/>
      <c r="HD854" s="9"/>
      <c r="HE854" s="9"/>
      <c r="HF854" s="9"/>
      <c r="HG854" s="9"/>
      <c r="HH854" s="9"/>
      <c r="HI854" s="9"/>
      <c r="HJ854" s="9"/>
      <c r="HK854" s="9"/>
      <c r="HL854" s="9"/>
      <c r="HM854" s="9"/>
      <c r="HN854" s="9"/>
      <c r="HO854" s="9"/>
      <c r="HP854" s="9"/>
      <c r="HQ854" s="9"/>
      <c r="HR854" s="9"/>
      <c r="HS854" s="9"/>
      <c r="HT854" s="9"/>
      <c r="HU854" s="9"/>
      <c r="HV854" s="9"/>
      <c r="HW854" s="9"/>
      <c r="HX854" s="9"/>
      <c r="HY854" s="9"/>
      <c r="HZ854" s="9"/>
      <c r="IA854" s="9"/>
      <c r="IB854" s="9"/>
      <c r="IC854" s="9"/>
      <c r="ID854" s="9"/>
      <c r="IE854" s="9"/>
      <c r="IF854" s="9"/>
      <c r="IG854" s="9"/>
      <c r="IH854" s="9"/>
      <c r="II854" s="9"/>
      <c r="IJ854" s="9"/>
      <c r="IK854" s="11"/>
      <c r="IL854" s="11"/>
      <c r="IM854" s="11"/>
      <c r="IN854" s="11"/>
      <c r="IO854" s="11"/>
      <c r="IP854" s="11"/>
      <c r="IQ854" s="11"/>
    </row>
    <row r="855" spans="1:250" s="3" customFormat="1" ht="12" customHeight="1">
      <c r="A855" s="26">
        <f>IF(B855="户主",COUNTIF(B$5:$B855,$B$5),"")</f>
      </c>
      <c r="B855" s="27" t="s">
        <v>22</v>
      </c>
      <c r="C855" s="27" t="s">
        <v>971</v>
      </c>
      <c r="D855" s="28">
        <v>76</v>
      </c>
      <c r="E855" s="27" t="s">
        <v>28</v>
      </c>
      <c r="F855" s="27" t="s">
        <v>242</v>
      </c>
      <c r="G855" s="27"/>
      <c r="H855" s="27" t="s">
        <v>937</v>
      </c>
      <c r="I855" s="22" t="s">
        <v>29</v>
      </c>
      <c r="J855" s="28"/>
      <c r="K855" s="24">
        <v>2</v>
      </c>
      <c r="L855" s="24">
        <v>58</v>
      </c>
      <c r="M855" s="24"/>
      <c r="N855" s="17"/>
      <c r="O855" s="36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  <c r="ES855" s="9"/>
      <c r="ET855" s="9"/>
      <c r="EU855" s="9"/>
      <c r="EV855" s="9"/>
      <c r="EW855" s="9"/>
      <c r="EX855" s="9"/>
      <c r="EY855" s="9"/>
      <c r="EZ855" s="9"/>
      <c r="FA855" s="9"/>
      <c r="FB855" s="9"/>
      <c r="FC855" s="9"/>
      <c r="FD855" s="9"/>
      <c r="FE855" s="9"/>
      <c r="FF855" s="9"/>
      <c r="FG855" s="9"/>
      <c r="FH855" s="9"/>
      <c r="FI855" s="9"/>
      <c r="FJ855" s="9"/>
      <c r="FK855" s="9"/>
      <c r="FL855" s="9"/>
      <c r="FM855" s="9"/>
      <c r="FN855" s="9"/>
      <c r="FO855" s="9"/>
      <c r="FP855" s="9"/>
      <c r="FQ855" s="9"/>
      <c r="FR855" s="9"/>
      <c r="FS855" s="9"/>
      <c r="FT855" s="9"/>
      <c r="FU855" s="9"/>
      <c r="FV855" s="9"/>
      <c r="FW855" s="9"/>
      <c r="FX855" s="9"/>
      <c r="FY855" s="9"/>
      <c r="FZ855" s="9"/>
      <c r="GA855" s="9"/>
      <c r="GB855" s="9"/>
      <c r="GC855" s="9"/>
      <c r="GD855" s="9"/>
      <c r="GE855" s="9"/>
      <c r="GF855" s="9"/>
      <c r="GG855" s="9"/>
      <c r="GH855" s="9"/>
      <c r="GI855" s="9"/>
      <c r="GJ855" s="9"/>
      <c r="GK855" s="9"/>
      <c r="GL855" s="9"/>
      <c r="GM855" s="9"/>
      <c r="GN855" s="9"/>
      <c r="GO855" s="9"/>
      <c r="GP855" s="9"/>
      <c r="GQ855" s="9"/>
      <c r="GR855" s="9"/>
      <c r="GS855" s="9"/>
      <c r="GT855" s="9"/>
      <c r="GU855" s="9"/>
      <c r="GV855" s="9"/>
      <c r="GW855" s="9"/>
      <c r="GX855" s="9"/>
      <c r="GY855" s="9"/>
      <c r="GZ855" s="9"/>
      <c r="HA855" s="9"/>
      <c r="HB855" s="9"/>
      <c r="HC855" s="9"/>
      <c r="HD855" s="9"/>
      <c r="HE855" s="9"/>
      <c r="HF855" s="9"/>
      <c r="HG855" s="9"/>
      <c r="HH855" s="9"/>
      <c r="HI855" s="9"/>
      <c r="HJ855" s="9"/>
      <c r="HK855" s="9"/>
      <c r="HL855" s="9"/>
      <c r="HM855" s="9"/>
      <c r="HN855" s="9"/>
      <c r="HO855" s="9"/>
      <c r="HP855" s="9"/>
      <c r="HQ855" s="9"/>
      <c r="HR855" s="9"/>
      <c r="HS855" s="9"/>
      <c r="HT855" s="9"/>
      <c r="HU855" s="9"/>
      <c r="HV855" s="9"/>
      <c r="HW855" s="9"/>
      <c r="HX855" s="9"/>
      <c r="HY855" s="9"/>
      <c r="HZ855" s="9"/>
      <c r="IA855" s="9"/>
      <c r="IB855" s="9"/>
      <c r="IC855" s="9"/>
      <c r="ID855" s="9"/>
      <c r="IE855" s="9"/>
      <c r="IF855" s="9"/>
      <c r="IG855" s="9"/>
      <c r="IH855" s="9"/>
      <c r="II855" s="9"/>
      <c r="IJ855" s="9"/>
      <c r="IK855" s="11"/>
      <c r="IL855" s="11"/>
      <c r="IM855" s="11"/>
      <c r="IN855" s="11"/>
      <c r="IO855" s="11"/>
      <c r="IP855" s="11"/>
    </row>
    <row r="856" spans="1:249" s="3" customFormat="1" ht="12" customHeight="1">
      <c r="A856" s="17">
        <f>IF(B856="户主",COUNTIF($B$5:B856,$B$5),"")</f>
        <v>321</v>
      </c>
      <c r="B856" s="27" t="s">
        <v>17</v>
      </c>
      <c r="C856" s="27" t="s">
        <v>972</v>
      </c>
      <c r="D856" s="28">
        <v>46</v>
      </c>
      <c r="E856" s="27" t="s">
        <v>28</v>
      </c>
      <c r="F856" s="27" t="s">
        <v>17</v>
      </c>
      <c r="G856" s="27">
        <v>4</v>
      </c>
      <c r="H856" s="27" t="s">
        <v>952</v>
      </c>
      <c r="I856" s="27" t="s">
        <v>32</v>
      </c>
      <c r="J856" s="28">
        <f>G856*130</f>
        <v>520</v>
      </c>
      <c r="K856" s="24"/>
      <c r="L856" s="24"/>
      <c r="M856" s="24">
        <f>J856+L856+L857+L858+L859</f>
        <v>665</v>
      </c>
      <c r="N856" s="17">
        <v>15</v>
      </c>
      <c r="O856" s="17">
        <f>M856*3+N856</f>
        <v>2010</v>
      </c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  <c r="ES856" s="9"/>
      <c r="ET856" s="9"/>
      <c r="EU856" s="9"/>
      <c r="EV856" s="9"/>
      <c r="EW856" s="9"/>
      <c r="EX856" s="9"/>
      <c r="EY856" s="9"/>
      <c r="EZ856" s="9"/>
      <c r="FA856" s="9"/>
      <c r="FB856" s="9"/>
      <c r="FC856" s="9"/>
      <c r="FD856" s="9"/>
      <c r="FE856" s="9"/>
      <c r="FF856" s="9"/>
      <c r="FG856" s="9"/>
      <c r="FH856" s="9"/>
      <c r="FI856" s="9"/>
      <c r="FJ856" s="9"/>
      <c r="FK856" s="9"/>
      <c r="FL856" s="9"/>
      <c r="FM856" s="9"/>
      <c r="FN856" s="9"/>
      <c r="FO856" s="9"/>
      <c r="FP856" s="9"/>
      <c r="FQ856" s="9"/>
      <c r="FR856" s="9"/>
      <c r="FS856" s="9"/>
      <c r="FT856" s="9"/>
      <c r="FU856" s="9"/>
      <c r="FV856" s="9"/>
      <c r="FW856" s="9"/>
      <c r="FX856" s="9"/>
      <c r="FY856" s="9"/>
      <c r="FZ856" s="9"/>
      <c r="GA856" s="9"/>
      <c r="GB856" s="9"/>
      <c r="GC856" s="9"/>
      <c r="GD856" s="9"/>
      <c r="GE856" s="9"/>
      <c r="GF856" s="9"/>
      <c r="GG856" s="9"/>
      <c r="GH856" s="9"/>
      <c r="GI856" s="9"/>
      <c r="GJ856" s="9"/>
      <c r="GK856" s="9"/>
      <c r="GL856" s="9"/>
      <c r="GM856" s="9"/>
      <c r="GN856" s="9"/>
      <c r="GO856" s="9"/>
      <c r="GP856" s="9"/>
      <c r="GQ856" s="9"/>
      <c r="GR856" s="9"/>
      <c r="GS856" s="9"/>
      <c r="GT856" s="9"/>
      <c r="GU856" s="9"/>
      <c r="GV856" s="9"/>
      <c r="GW856" s="9"/>
      <c r="GX856" s="9"/>
      <c r="GY856" s="9"/>
      <c r="GZ856" s="9"/>
      <c r="HA856" s="9"/>
      <c r="HB856" s="9"/>
      <c r="HC856" s="9"/>
      <c r="HD856" s="9"/>
      <c r="HE856" s="9"/>
      <c r="HF856" s="9"/>
      <c r="HG856" s="9"/>
      <c r="HH856" s="9"/>
      <c r="HI856" s="9"/>
      <c r="HJ856" s="9"/>
      <c r="HK856" s="9"/>
      <c r="HL856" s="9"/>
      <c r="HM856" s="9"/>
      <c r="HN856" s="9"/>
      <c r="HO856" s="9"/>
      <c r="HP856" s="9"/>
      <c r="HQ856" s="9"/>
      <c r="HR856" s="9"/>
      <c r="HS856" s="9"/>
      <c r="HT856" s="9"/>
      <c r="HU856" s="9"/>
      <c r="HV856" s="9"/>
      <c r="HW856" s="9"/>
      <c r="HX856" s="9"/>
      <c r="HY856" s="9"/>
      <c r="HZ856" s="9"/>
      <c r="IA856" s="9"/>
      <c r="IB856" s="9"/>
      <c r="IC856" s="9"/>
      <c r="ID856" s="9"/>
      <c r="IE856" s="9"/>
      <c r="IF856" s="9"/>
      <c r="IG856" s="9"/>
      <c r="IH856" s="9"/>
      <c r="II856" s="9"/>
      <c r="IJ856" s="9"/>
      <c r="IK856" s="11"/>
      <c r="IL856" s="11"/>
      <c r="IM856" s="11"/>
      <c r="IN856" s="11"/>
      <c r="IO856" s="11"/>
    </row>
    <row r="857" spans="1:249" s="3" customFormat="1" ht="12" customHeight="1">
      <c r="A857" s="26">
        <f>IF(B857="户主",COUNTIF(B$5:$B857,$B$5),"")</f>
      </c>
      <c r="B857" s="27" t="s">
        <v>22</v>
      </c>
      <c r="C857" s="27" t="s">
        <v>973</v>
      </c>
      <c r="D857" s="28">
        <v>43</v>
      </c>
      <c r="E857" s="27" t="s">
        <v>19</v>
      </c>
      <c r="F857" s="27" t="s">
        <v>91</v>
      </c>
      <c r="G857" s="27"/>
      <c r="H857" s="27" t="s">
        <v>952</v>
      </c>
      <c r="I857" s="27" t="s">
        <v>32</v>
      </c>
      <c r="J857" s="28"/>
      <c r="K857" s="35"/>
      <c r="L857" s="35"/>
      <c r="M857" s="35"/>
      <c r="N857" s="17"/>
      <c r="O857" s="36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  <c r="ES857" s="9"/>
      <c r="ET857" s="9"/>
      <c r="EU857" s="9"/>
      <c r="EV857" s="9"/>
      <c r="EW857" s="9"/>
      <c r="EX857" s="9"/>
      <c r="EY857" s="9"/>
      <c r="EZ857" s="9"/>
      <c r="FA857" s="9"/>
      <c r="FB857" s="9"/>
      <c r="FC857" s="9"/>
      <c r="FD857" s="9"/>
      <c r="FE857" s="9"/>
      <c r="FF857" s="9"/>
      <c r="FG857" s="9"/>
      <c r="FH857" s="9"/>
      <c r="FI857" s="9"/>
      <c r="FJ857" s="9"/>
      <c r="FK857" s="9"/>
      <c r="FL857" s="9"/>
      <c r="FM857" s="9"/>
      <c r="FN857" s="9"/>
      <c r="FO857" s="9"/>
      <c r="FP857" s="9"/>
      <c r="FQ857" s="9"/>
      <c r="FR857" s="9"/>
      <c r="FS857" s="9"/>
      <c r="FT857" s="9"/>
      <c r="FU857" s="9"/>
      <c r="FV857" s="9"/>
      <c r="FW857" s="9"/>
      <c r="FX857" s="9"/>
      <c r="FY857" s="9"/>
      <c r="FZ857" s="9"/>
      <c r="GA857" s="9"/>
      <c r="GB857" s="9"/>
      <c r="GC857" s="9"/>
      <c r="GD857" s="9"/>
      <c r="GE857" s="9"/>
      <c r="GF857" s="9"/>
      <c r="GG857" s="9"/>
      <c r="GH857" s="9"/>
      <c r="GI857" s="9"/>
      <c r="GJ857" s="9"/>
      <c r="GK857" s="9"/>
      <c r="GL857" s="9"/>
      <c r="GM857" s="9"/>
      <c r="GN857" s="9"/>
      <c r="GO857" s="9"/>
      <c r="GP857" s="9"/>
      <c r="GQ857" s="9"/>
      <c r="GR857" s="9"/>
      <c r="GS857" s="9"/>
      <c r="GT857" s="9"/>
      <c r="GU857" s="9"/>
      <c r="GV857" s="9"/>
      <c r="GW857" s="9"/>
      <c r="GX857" s="9"/>
      <c r="GY857" s="9"/>
      <c r="GZ857" s="9"/>
      <c r="HA857" s="9"/>
      <c r="HB857" s="9"/>
      <c r="HC857" s="9"/>
      <c r="HD857" s="9"/>
      <c r="HE857" s="9"/>
      <c r="HF857" s="9"/>
      <c r="HG857" s="9"/>
      <c r="HH857" s="9"/>
      <c r="HI857" s="9"/>
      <c r="HJ857" s="9"/>
      <c r="HK857" s="9"/>
      <c r="HL857" s="9"/>
      <c r="HM857" s="9"/>
      <c r="HN857" s="9"/>
      <c r="HO857" s="9"/>
      <c r="HP857" s="9"/>
      <c r="HQ857" s="9"/>
      <c r="HR857" s="9"/>
      <c r="HS857" s="9"/>
      <c r="HT857" s="9"/>
      <c r="HU857" s="9"/>
      <c r="HV857" s="9"/>
      <c r="HW857" s="9"/>
      <c r="HX857" s="9"/>
      <c r="HY857" s="9"/>
      <c r="HZ857" s="9"/>
      <c r="IA857" s="9"/>
      <c r="IB857" s="9"/>
      <c r="IC857" s="9"/>
      <c r="ID857" s="9"/>
      <c r="IE857" s="9"/>
      <c r="IF857" s="9"/>
      <c r="IG857" s="9"/>
      <c r="IH857" s="9"/>
      <c r="II857" s="9"/>
      <c r="IJ857" s="9"/>
      <c r="IK857" s="11"/>
      <c r="IL857" s="11"/>
      <c r="IM857" s="11"/>
      <c r="IN857" s="11"/>
      <c r="IO857" s="11"/>
    </row>
    <row r="858" spans="1:249" s="3" customFormat="1" ht="12" customHeight="1">
      <c r="A858" s="26">
        <f>IF(B858="户主",COUNTIF(B$5:$B858,$B$5),"")</f>
      </c>
      <c r="B858" s="27" t="s">
        <v>22</v>
      </c>
      <c r="C858" s="27" t="s">
        <v>974</v>
      </c>
      <c r="D858" s="28">
        <v>15</v>
      </c>
      <c r="E858" s="27" t="s">
        <v>28</v>
      </c>
      <c r="F858" s="27" t="s">
        <v>93</v>
      </c>
      <c r="G858" s="28"/>
      <c r="H858" s="27" t="s">
        <v>952</v>
      </c>
      <c r="I858" s="27" t="s">
        <v>32</v>
      </c>
      <c r="J858" s="28"/>
      <c r="K858" s="24">
        <v>4</v>
      </c>
      <c r="L858" s="24">
        <v>145</v>
      </c>
      <c r="M858" s="24"/>
      <c r="N858" s="17"/>
      <c r="O858" s="36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  <c r="GR858" s="9"/>
      <c r="GS858" s="9"/>
      <c r="GT858" s="9"/>
      <c r="GU858" s="9"/>
      <c r="GV858" s="9"/>
      <c r="GW858" s="9"/>
      <c r="GX858" s="9"/>
      <c r="GY858" s="9"/>
      <c r="GZ858" s="9"/>
      <c r="HA858" s="9"/>
      <c r="HB858" s="9"/>
      <c r="HC858" s="9"/>
      <c r="HD858" s="9"/>
      <c r="HE858" s="9"/>
      <c r="HF858" s="9"/>
      <c r="HG858" s="9"/>
      <c r="HH858" s="9"/>
      <c r="HI858" s="9"/>
      <c r="HJ858" s="9"/>
      <c r="HK858" s="9"/>
      <c r="HL858" s="9"/>
      <c r="HM858" s="9"/>
      <c r="HN858" s="9"/>
      <c r="HO858" s="9"/>
      <c r="HP858" s="9"/>
      <c r="HQ858" s="9"/>
      <c r="HR858" s="9"/>
      <c r="HS858" s="9"/>
      <c r="HT858" s="9"/>
      <c r="HU858" s="9"/>
      <c r="HV858" s="9"/>
      <c r="HW858" s="9"/>
      <c r="HX858" s="9"/>
      <c r="HY858" s="9"/>
      <c r="HZ858" s="9"/>
      <c r="IA858" s="9"/>
      <c r="IB858" s="9"/>
      <c r="IC858" s="9"/>
      <c r="ID858" s="9"/>
      <c r="IE858" s="9"/>
      <c r="IF858" s="9"/>
      <c r="IG858" s="9"/>
      <c r="IH858" s="9"/>
      <c r="II858" s="9"/>
      <c r="IJ858" s="9"/>
      <c r="IK858" s="11"/>
      <c r="IL858" s="11"/>
      <c r="IM858" s="11"/>
      <c r="IN858" s="11"/>
      <c r="IO858" s="11"/>
    </row>
    <row r="859" spans="1:249" s="3" customFormat="1" ht="12" customHeight="1">
      <c r="A859" s="26">
        <f>IF(B859="户主",COUNTIF(B$5:$B859,$B$5),"")</f>
      </c>
      <c r="B859" s="27" t="s">
        <v>22</v>
      </c>
      <c r="C859" s="27" t="s">
        <v>975</v>
      </c>
      <c r="D859" s="28">
        <v>24</v>
      </c>
      <c r="E859" s="27" t="s">
        <v>19</v>
      </c>
      <c r="F859" s="27" t="s">
        <v>95</v>
      </c>
      <c r="G859" s="27"/>
      <c r="H859" s="27" t="s">
        <v>952</v>
      </c>
      <c r="I859" s="27" t="s">
        <v>32</v>
      </c>
      <c r="J859" s="28"/>
      <c r="K859" s="24"/>
      <c r="L859" s="24"/>
      <c r="M859" s="24"/>
      <c r="N859" s="17"/>
      <c r="O859" s="36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  <c r="ES859" s="9"/>
      <c r="ET859" s="9"/>
      <c r="EU859" s="9"/>
      <c r="EV859" s="9"/>
      <c r="EW859" s="9"/>
      <c r="EX859" s="9"/>
      <c r="EY859" s="9"/>
      <c r="EZ859" s="9"/>
      <c r="FA859" s="9"/>
      <c r="FB859" s="9"/>
      <c r="FC859" s="9"/>
      <c r="FD859" s="9"/>
      <c r="FE859" s="9"/>
      <c r="FF859" s="9"/>
      <c r="FG859" s="9"/>
      <c r="FH859" s="9"/>
      <c r="FI859" s="9"/>
      <c r="FJ859" s="9"/>
      <c r="FK859" s="9"/>
      <c r="FL859" s="9"/>
      <c r="FM859" s="9"/>
      <c r="FN859" s="9"/>
      <c r="FO859" s="9"/>
      <c r="FP859" s="9"/>
      <c r="FQ859" s="9"/>
      <c r="FR859" s="9"/>
      <c r="FS859" s="9"/>
      <c r="FT859" s="9"/>
      <c r="FU859" s="9"/>
      <c r="FV859" s="9"/>
      <c r="FW859" s="9"/>
      <c r="FX859" s="9"/>
      <c r="FY859" s="9"/>
      <c r="FZ859" s="9"/>
      <c r="GA859" s="9"/>
      <c r="GB859" s="9"/>
      <c r="GC859" s="9"/>
      <c r="GD859" s="9"/>
      <c r="GE859" s="9"/>
      <c r="GF859" s="9"/>
      <c r="GG859" s="9"/>
      <c r="GH859" s="9"/>
      <c r="GI859" s="9"/>
      <c r="GJ859" s="9"/>
      <c r="GK859" s="9"/>
      <c r="GL859" s="9"/>
      <c r="GM859" s="9"/>
      <c r="GN859" s="9"/>
      <c r="GO859" s="9"/>
      <c r="GP859" s="9"/>
      <c r="GQ859" s="9"/>
      <c r="GR859" s="9"/>
      <c r="GS859" s="9"/>
      <c r="GT859" s="9"/>
      <c r="GU859" s="9"/>
      <c r="GV859" s="9"/>
      <c r="GW859" s="9"/>
      <c r="GX859" s="9"/>
      <c r="GY859" s="9"/>
      <c r="GZ859" s="9"/>
      <c r="HA859" s="9"/>
      <c r="HB859" s="9"/>
      <c r="HC859" s="9"/>
      <c r="HD859" s="9"/>
      <c r="HE859" s="9"/>
      <c r="HF859" s="9"/>
      <c r="HG859" s="9"/>
      <c r="HH859" s="9"/>
      <c r="HI859" s="9"/>
      <c r="HJ859" s="9"/>
      <c r="HK859" s="9"/>
      <c r="HL859" s="9"/>
      <c r="HM859" s="9"/>
      <c r="HN859" s="9"/>
      <c r="HO859" s="9"/>
      <c r="HP859" s="9"/>
      <c r="HQ859" s="9"/>
      <c r="HR859" s="9"/>
      <c r="HS859" s="9"/>
      <c r="HT859" s="9"/>
      <c r="HU859" s="9"/>
      <c r="HV859" s="9"/>
      <c r="HW859" s="9"/>
      <c r="HX859" s="9"/>
      <c r="HY859" s="9"/>
      <c r="HZ859" s="9"/>
      <c r="IA859" s="9"/>
      <c r="IB859" s="9"/>
      <c r="IC859" s="9"/>
      <c r="ID859" s="9"/>
      <c r="IE859" s="9"/>
      <c r="IF859" s="9"/>
      <c r="IG859" s="9"/>
      <c r="IH859" s="9"/>
      <c r="II859" s="9"/>
      <c r="IJ859" s="9"/>
      <c r="IK859" s="11"/>
      <c r="IL859" s="11"/>
      <c r="IM859" s="11"/>
      <c r="IN859" s="11"/>
      <c r="IO859" s="11"/>
    </row>
    <row r="860" spans="1:249" s="3" customFormat="1" ht="12" customHeight="1">
      <c r="A860" s="17">
        <f>IF(B860="户主",COUNTIF($B$5:B860,$B$5),"")</f>
        <v>322</v>
      </c>
      <c r="B860" s="27" t="s">
        <v>17</v>
      </c>
      <c r="C860" s="27" t="s">
        <v>976</v>
      </c>
      <c r="D860" s="28">
        <v>76</v>
      </c>
      <c r="E860" s="27" t="s">
        <v>28</v>
      </c>
      <c r="F860" s="27" t="s">
        <v>17</v>
      </c>
      <c r="G860" s="27">
        <v>2</v>
      </c>
      <c r="H860" s="27" t="s">
        <v>977</v>
      </c>
      <c r="I860" s="27" t="s">
        <v>21</v>
      </c>
      <c r="J860" s="28">
        <f>G860*245</f>
        <v>490</v>
      </c>
      <c r="K860" s="24">
        <v>2</v>
      </c>
      <c r="L860" s="24">
        <v>58</v>
      </c>
      <c r="M860" s="24">
        <f>J860+L860+L861</f>
        <v>548</v>
      </c>
      <c r="N860" s="17">
        <v>15</v>
      </c>
      <c r="O860" s="17">
        <f>M860*3+N860</f>
        <v>1659</v>
      </c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  <c r="ES860" s="9"/>
      <c r="ET860" s="9"/>
      <c r="EU860" s="9"/>
      <c r="EV860" s="9"/>
      <c r="EW860" s="9"/>
      <c r="EX860" s="9"/>
      <c r="EY860" s="9"/>
      <c r="EZ860" s="9"/>
      <c r="FA860" s="9"/>
      <c r="FB860" s="9"/>
      <c r="FC860" s="9"/>
      <c r="FD860" s="9"/>
      <c r="FE860" s="9"/>
      <c r="FF860" s="9"/>
      <c r="FG860" s="9"/>
      <c r="FH860" s="9"/>
      <c r="FI860" s="9"/>
      <c r="FJ860" s="9"/>
      <c r="FK860" s="9"/>
      <c r="FL860" s="9"/>
      <c r="FM860" s="9"/>
      <c r="FN860" s="9"/>
      <c r="FO860" s="9"/>
      <c r="FP860" s="9"/>
      <c r="FQ860" s="9"/>
      <c r="FR860" s="9"/>
      <c r="FS860" s="9"/>
      <c r="FT860" s="9"/>
      <c r="FU860" s="9"/>
      <c r="FV860" s="9"/>
      <c r="FW860" s="9"/>
      <c r="FX860" s="9"/>
      <c r="FY860" s="9"/>
      <c r="FZ860" s="9"/>
      <c r="GA860" s="9"/>
      <c r="GB860" s="9"/>
      <c r="GC860" s="9"/>
      <c r="GD860" s="9"/>
      <c r="GE860" s="9"/>
      <c r="GF860" s="9"/>
      <c r="GG860" s="9"/>
      <c r="GH860" s="9"/>
      <c r="GI860" s="9"/>
      <c r="GJ860" s="9"/>
      <c r="GK860" s="9"/>
      <c r="GL860" s="9"/>
      <c r="GM860" s="9"/>
      <c r="GN860" s="9"/>
      <c r="GO860" s="9"/>
      <c r="GP860" s="9"/>
      <c r="GQ860" s="9"/>
      <c r="GR860" s="9"/>
      <c r="GS860" s="9"/>
      <c r="GT860" s="9"/>
      <c r="GU860" s="9"/>
      <c r="GV860" s="9"/>
      <c r="GW860" s="9"/>
      <c r="GX860" s="9"/>
      <c r="GY860" s="9"/>
      <c r="GZ860" s="9"/>
      <c r="HA860" s="9"/>
      <c r="HB860" s="9"/>
      <c r="HC860" s="9"/>
      <c r="HD860" s="9"/>
      <c r="HE860" s="9"/>
      <c r="HF860" s="9"/>
      <c r="HG860" s="9"/>
      <c r="HH860" s="9"/>
      <c r="HI860" s="9"/>
      <c r="HJ860" s="9"/>
      <c r="HK860" s="9"/>
      <c r="HL860" s="9"/>
      <c r="HM860" s="9"/>
      <c r="HN860" s="9"/>
      <c r="HO860" s="9"/>
      <c r="HP860" s="9"/>
      <c r="HQ860" s="9"/>
      <c r="HR860" s="9"/>
      <c r="HS860" s="9"/>
      <c r="HT860" s="9"/>
      <c r="HU860" s="9"/>
      <c r="HV860" s="9"/>
      <c r="HW860" s="9"/>
      <c r="HX860" s="9"/>
      <c r="HY860" s="9"/>
      <c r="HZ860" s="9"/>
      <c r="IA860" s="9"/>
      <c r="IB860" s="9"/>
      <c r="IC860" s="9"/>
      <c r="ID860" s="9"/>
      <c r="IE860" s="9"/>
      <c r="IF860" s="9"/>
      <c r="IG860" s="9"/>
      <c r="IH860" s="9"/>
      <c r="II860" s="9"/>
      <c r="IJ860" s="9"/>
      <c r="IK860" s="11"/>
      <c r="IL860" s="11"/>
      <c r="IM860" s="11"/>
      <c r="IN860" s="11"/>
      <c r="IO860" s="11"/>
    </row>
    <row r="861" spans="1:249" s="3" customFormat="1" ht="12" customHeight="1">
      <c r="A861" s="26">
        <f>IF(B861="户主",COUNTIF(B$5:$B861,$B$5),"")</f>
      </c>
      <c r="B861" s="27" t="s">
        <v>22</v>
      </c>
      <c r="C861" s="27" t="s">
        <v>978</v>
      </c>
      <c r="D861" s="28">
        <v>50</v>
      </c>
      <c r="E861" s="27" t="s">
        <v>28</v>
      </c>
      <c r="F861" s="27" t="s">
        <v>242</v>
      </c>
      <c r="G861" s="27"/>
      <c r="H861" s="27" t="s">
        <v>977</v>
      </c>
      <c r="I861" s="27" t="s">
        <v>21</v>
      </c>
      <c r="J861" s="28"/>
      <c r="K861" s="24"/>
      <c r="L861" s="24"/>
      <c r="M861" s="24"/>
      <c r="N861" s="17"/>
      <c r="O861" s="36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  <c r="ES861" s="9"/>
      <c r="ET861" s="9"/>
      <c r="EU861" s="9"/>
      <c r="EV861" s="9"/>
      <c r="EW861" s="9"/>
      <c r="EX861" s="9"/>
      <c r="EY861" s="9"/>
      <c r="EZ861" s="9"/>
      <c r="FA861" s="9"/>
      <c r="FB861" s="9"/>
      <c r="FC861" s="9"/>
      <c r="FD861" s="9"/>
      <c r="FE861" s="9"/>
      <c r="FF861" s="9"/>
      <c r="FG861" s="9"/>
      <c r="FH861" s="9"/>
      <c r="FI861" s="9"/>
      <c r="FJ861" s="9"/>
      <c r="FK861" s="9"/>
      <c r="FL861" s="9"/>
      <c r="FM861" s="9"/>
      <c r="FN861" s="9"/>
      <c r="FO861" s="9"/>
      <c r="FP861" s="9"/>
      <c r="FQ861" s="9"/>
      <c r="FR861" s="9"/>
      <c r="FS861" s="9"/>
      <c r="FT861" s="9"/>
      <c r="FU861" s="9"/>
      <c r="FV861" s="9"/>
      <c r="FW861" s="9"/>
      <c r="FX861" s="9"/>
      <c r="FY861" s="9"/>
      <c r="FZ861" s="9"/>
      <c r="GA861" s="9"/>
      <c r="GB861" s="9"/>
      <c r="GC861" s="9"/>
      <c r="GD861" s="9"/>
      <c r="GE861" s="9"/>
      <c r="GF861" s="9"/>
      <c r="GG861" s="9"/>
      <c r="GH861" s="9"/>
      <c r="GI861" s="9"/>
      <c r="GJ861" s="9"/>
      <c r="GK861" s="9"/>
      <c r="GL861" s="9"/>
      <c r="GM861" s="9"/>
      <c r="GN861" s="9"/>
      <c r="GO861" s="9"/>
      <c r="GP861" s="9"/>
      <c r="GQ861" s="9"/>
      <c r="GR861" s="9"/>
      <c r="GS861" s="9"/>
      <c r="GT861" s="9"/>
      <c r="GU861" s="9"/>
      <c r="GV861" s="9"/>
      <c r="GW861" s="9"/>
      <c r="GX861" s="9"/>
      <c r="GY861" s="9"/>
      <c r="GZ861" s="9"/>
      <c r="HA861" s="9"/>
      <c r="HB861" s="9"/>
      <c r="HC861" s="9"/>
      <c r="HD861" s="9"/>
      <c r="HE861" s="9"/>
      <c r="HF861" s="9"/>
      <c r="HG861" s="9"/>
      <c r="HH861" s="9"/>
      <c r="HI861" s="9"/>
      <c r="HJ861" s="9"/>
      <c r="HK861" s="9"/>
      <c r="HL861" s="9"/>
      <c r="HM861" s="9"/>
      <c r="HN861" s="9"/>
      <c r="HO861" s="9"/>
      <c r="HP861" s="9"/>
      <c r="HQ861" s="9"/>
      <c r="HR861" s="9"/>
      <c r="HS861" s="9"/>
      <c r="HT861" s="9"/>
      <c r="HU861" s="9"/>
      <c r="HV861" s="9"/>
      <c r="HW861" s="9"/>
      <c r="HX861" s="9"/>
      <c r="HY861" s="9"/>
      <c r="HZ861" s="9"/>
      <c r="IA861" s="9"/>
      <c r="IB861" s="9"/>
      <c r="IC861" s="9"/>
      <c r="ID861" s="9"/>
      <c r="IE861" s="9"/>
      <c r="IF861" s="9"/>
      <c r="IG861" s="9"/>
      <c r="IH861" s="9"/>
      <c r="II861" s="9"/>
      <c r="IJ861" s="9"/>
      <c r="IK861" s="11"/>
      <c r="IL861" s="11"/>
      <c r="IM861" s="11"/>
      <c r="IN861" s="11"/>
      <c r="IO861" s="11"/>
    </row>
    <row r="862" spans="1:249" s="3" customFormat="1" ht="12" customHeight="1">
      <c r="A862" s="17">
        <f>IF(B862="户主",COUNTIF($B$5:B862,$B$5),"")</f>
        <v>323</v>
      </c>
      <c r="B862" s="27" t="s">
        <v>17</v>
      </c>
      <c r="C862" s="27" t="s">
        <v>979</v>
      </c>
      <c r="D862" s="28">
        <v>46</v>
      </c>
      <c r="E862" s="27" t="s">
        <v>28</v>
      </c>
      <c r="F862" s="27" t="s">
        <v>17</v>
      </c>
      <c r="G862" s="27">
        <v>5</v>
      </c>
      <c r="H862" s="27" t="s">
        <v>963</v>
      </c>
      <c r="I862" s="27" t="s">
        <v>21</v>
      </c>
      <c r="J862" s="28">
        <f>G862*245</f>
        <v>1225</v>
      </c>
      <c r="K862" s="35"/>
      <c r="L862" s="35"/>
      <c r="M862" s="35">
        <f>J862+L862+L863+L864+L865+L866</f>
        <v>1370</v>
      </c>
      <c r="N862" s="17">
        <v>15</v>
      </c>
      <c r="O862" s="17">
        <f>M862*3+N862</f>
        <v>4125</v>
      </c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  <c r="GR862" s="9"/>
      <c r="GS862" s="9"/>
      <c r="GT862" s="9"/>
      <c r="GU862" s="9"/>
      <c r="GV862" s="9"/>
      <c r="GW862" s="9"/>
      <c r="GX862" s="9"/>
      <c r="GY862" s="9"/>
      <c r="GZ862" s="9"/>
      <c r="HA862" s="9"/>
      <c r="HB862" s="9"/>
      <c r="HC862" s="9"/>
      <c r="HD862" s="9"/>
      <c r="HE862" s="9"/>
      <c r="HF862" s="9"/>
      <c r="HG862" s="9"/>
      <c r="HH862" s="9"/>
      <c r="HI862" s="9"/>
      <c r="HJ862" s="9"/>
      <c r="HK862" s="9"/>
      <c r="HL862" s="9"/>
      <c r="HM862" s="9"/>
      <c r="HN862" s="9"/>
      <c r="HO862" s="9"/>
      <c r="HP862" s="9"/>
      <c r="HQ862" s="9"/>
      <c r="HR862" s="9"/>
      <c r="HS862" s="9"/>
      <c r="HT862" s="9"/>
      <c r="HU862" s="9"/>
      <c r="HV862" s="9"/>
      <c r="HW862" s="9"/>
      <c r="HX862" s="9"/>
      <c r="HY862" s="9"/>
      <c r="HZ862" s="9"/>
      <c r="IA862" s="9"/>
      <c r="IB862" s="9"/>
      <c r="IC862" s="9"/>
      <c r="ID862" s="9"/>
      <c r="IE862" s="9"/>
      <c r="IF862" s="9"/>
      <c r="IG862" s="9"/>
      <c r="IH862" s="9"/>
      <c r="II862" s="9"/>
      <c r="IJ862" s="9"/>
      <c r="IK862" s="11"/>
      <c r="IL862" s="11"/>
      <c r="IM862" s="11"/>
      <c r="IN862" s="11"/>
      <c r="IO862" s="11"/>
    </row>
    <row r="863" spans="1:249" s="3" customFormat="1" ht="12" customHeight="1">
      <c r="A863" s="26">
        <f>IF(B863="户主",COUNTIF(B$5:$B863,$B$5),"")</f>
      </c>
      <c r="B863" s="27" t="s">
        <v>22</v>
      </c>
      <c r="C863" s="27" t="s">
        <v>980</v>
      </c>
      <c r="D863" s="28">
        <v>45</v>
      </c>
      <c r="E863" s="27" t="s">
        <v>19</v>
      </c>
      <c r="F863" s="27" t="s">
        <v>91</v>
      </c>
      <c r="G863" s="28"/>
      <c r="H863" s="27" t="s">
        <v>963</v>
      </c>
      <c r="I863" s="27" t="s">
        <v>21</v>
      </c>
      <c r="J863" s="28"/>
      <c r="K863" s="24"/>
      <c r="L863" s="24"/>
      <c r="M863" s="24"/>
      <c r="N863" s="17"/>
      <c r="O863" s="36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  <c r="ES863" s="9"/>
      <c r="ET863" s="9"/>
      <c r="EU863" s="9"/>
      <c r="EV863" s="9"/>
      <c r="EW863" s="9"/>
      <c r="EX863" s="9"/>
      <c r="EY863" s="9"/>
      <c r="EZ863" s="9"/>
      <c r="FA863" s="9"/>
      <c r="FB863" s="9"/>
      <c r="FC863" s="9"/>
      <c r="FD863" s="9"/>
      <c r="FE863" s="9"/>
      <c r="FF863" s="9"/>
      <c r="FG863" s="9"/>
      <c r="FH863" s="9"/>
      <c r="FI863" s="9"/>
      <c r="FJ863" s="9"/>
      <c r="FK863" s="9"/>
      <c r="FL863" s="9"/>
      <c r="FM863" s="9"/>
      <c r="FN863" s="9"/>
      <c r="FO863" s="9"/>
      <c r="FP863" s="9"/>
      <c r="FQ863" s="9"/>
      <c r="FR863" s="9"/>
      <c r="FS863" s="9"/>
      <c r="FT863" s="9"/>
      <c r="FU863" s="9"/>
      <c r="FV863" s="9"/>
      <c r="FW863" s="9"/>
      <c r="FX863" s="9"/>
      <c r="FY863" s="9"/>
      <c r="FZ863" s="9"/>
      <c r="GA863" s="9"/>
      <c r="GB863" s="9"/>
      <c r="GC863" s="9"/>
      <c r="GD863" s="9"/>
      <c r="GE863" s="9"/>
      <c r="GF863" s="9"/>
      <c r="GG863" s="9"/>
      <c r="GH863" s="9"/>
      <c r="GI863" s="9"/>
      <c r="GJ863" s="9"/>
      <c r="GK863" s="9"/>
      <c r="GL863" s="9"/>
      <c r="GM863" s="9"/>
      <c r="GN863" s="9"/>
      <c r="GO863" s="9"/>
      <c r="GP863" s="9"/>
      <c r="GQ863" s="9"/>
      <c r="GR863" s="9"/>
      <c r="GS863" s="9"/>
      <c r="GT863" s="9"/>
      <c r="GU863" s="9"/>
      <c r="GV863" s="9"/>
      <c r="GW863" s="9"/>
      <c r="GX863" s="9"/>
      <c r="GY863" s="9"/>
      <c r="GZ863" s="9"/>
      <c r="HA863" s="9"/>
      <c r="HB863" s="9"/>
      <c r="HC863" s="9"/>
      <c r="HD863" s="9"/>
      <c r="HE863" s="9"/>
      <c r="HF863" s="9"/>
      <c r="HG863" s="9"/>
      <c r="HH863" s="9"/>
      <c r="HI863" s="9"/>
      <c r="HJ863" s="9"/>
      <c r="HK863" s="9"/>
      <c r="HL863" s="9"/>
      <c r="HM863" s="9"/>
      <c r="HN863" s="9"/>
      <c r="HO863" s="9"/>
      <c r="HP863" s="9"/>
      <c r="HQ863" s="9"/>
      <c r="HR863" s="9"/>
      <c r="HS863" s="9"/>
      <c r="HT863" s="9"/>
      <c r="HU863" s="9"/>
      <c r="HV863" s="9"/>
      <c r="HW863" s="9"/>
      <c r="HX863" s="9"/>
      <c r="HY863" s="9"/>
      <c r="HZ863" s="9"/>
      <c r="IA863" s="9"/>
      <c r="IB863" s="9"/>
      <c r="IC863" s="9"/>
      <c r="ID863" s="9"/>
      <c r="IE863" s="9"/>
      <c r="IF863" s="9"/>
      <c r="IG863" s="9"/>
      <c r="IH863" s="9"/>
      <c r="II863" s="9"/>
      <c r="IJ863" s="9"/>
      <c r="IK863" s="11"/>
      <c r="IL863" s="11"/>
      <c r="IM863" s="11"/>
      <c r="IN863" s="11"/>
      <c r="IO863" s="11"/>
    </row>
    <row r="864" spans="1:250" s="3" customFormat="1" ht="12" customHeight="1">
      <c r="A864" s="26">
        <f>IF(B864="户主",COUNTIF(B$5:$B864,$B$5),"")</f>
      </c>
      <c r="B864" s="27" t="s">
        <v>22</v>
      </c>
      <c r="C864" s="25" t="s">
        <v>981</v>
      </c>
      <c r="D864" s="28">
        <v>80</v>
      </c>
      <c r="E864" s="27" t="s">
        <v>19</v>
      </c>
      <c r="F864" s="27" t="s">
        <v>97</v>
      </c>
      <c r="G864" s="27"/>
      <c r="H864" s="27" t="s">
        <v>963</v>
      </c>
      <c r="I864" s="27" t="s">
        <v>21</v>
      </c>
      <c r="J864" s="28"/>
      <c r="K864" s="24">
        <v>2</v>
      </c>
      <c r="L864" s="24">
        <v>58</v>
      </c>
      <c r="M864" s="24"/>
      <c r="N864" s="17"/>
      <c r="O864" s="36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  <c r="ES864" s="9"/>
      <c r="ET864" s="9"/>
      <c r="EU864" s="9"/>
      <c r="EV864" s="9"/>
      <c r="EW864" s="9"/>
      <c r="EX864" s="9"/>
      <c r="EY864" s="9"/>
      <c r="EZ864" s="9"/>
      <c r="FA864" s="9"/>
      <c r="FB864" s="9"/>
      <c r="FC864" s="9"/>
      <c r="FD864" s="9"/>
      <c r="FE864" s="9"/>
      <c r="FF864" s="9"/>
      <c r="FG864" s="9"/>
      <c r="FH864" s="9"/>
      <c r="FI864" s="9"/>
      <c r="FJ864" s="9"/>
      <c r="FK864" s="9"/>
      <c r="FL864" s="9"/>
      <c r="FM864" s="9"/>
      <c r="FN864" s="9"/>
      <c r="FO864" s="9"/>
      <c r="FP864" s="9"/>
      <c r="FQ864" s="9"/>
      <c r="FR864" s="9"/>
      <c r="FS864" s="9"/>
      <c r="FT864" s="9"/>
      <c r="FU864" s="9"/>
      <c r="FV864" s="9"/>
      <c r="FW864" s="9"/>
      <c r="FX864" s="9"/>
      <c r="FY864" s="9"/>
      <c r="FZ864" s="9"/>
      <c r="GA864" s="9"/>
      <c r="GB864" s="9"/>
      <c r="GC864" s="9"/>
      <c r="GD864" s="9"/>
      <c r="GE864" s="9"/>
      <c r="GF864" s="9"/>
      <c r="GG864" s="9"/>
      <c r="GH864" s="9"/>
      <c r="GI864" s="9"/>
      <c r="GJ864" s="9"/>
      <c r="GK864" s="9"/>
      <c r="GL864" s="9"/>
      <c r="GM864" s="9"/>
      <c r="GN864" s="9"/>
      <c r="GO864" s="9"/>
      <c r="GP864" s="9"/>
      <c r="GQ864" s="9"/>
      <c r="GR864" s="9"/>
      <c r="GS864" s="9"/>
      <c r="GT864" s="9"/>
      <c r="GU864" s="9"/>
      <c r="GV864" s="9"/>
      <c r="GW864" s="9"/>
      <c r="GX864" s="9"/>
      <c r="GY864" s="9"/>
      <c r="GZ864" s="9"/>
      <c r="HA864" s="9"/>
      <c r="HB864" s="9"/>
      <c r="HC864" s="9"/>
      <c r="HD864" s="9"/>
      <c r="HE864" s="9"/>
      <c r="HF864" s="9"/>
      <c r="HG864" s="9"/>
      <c r="HH864" s="9"/>
      <c r="HI864" s="9"/>
      <c r="HJ864" s="9"/>
      <c r="HK864" s="9"/>
      <c r="HL864" s="9"/>
      <c r="HM864" s="9"/>
      <c r="HN864" s="9"/>
      <c r="HO864" s="9"/>
      <c r="HP864" s="9"/>
      <c r="HQ864" s="9"/>
      <c r="HR864" s="9"/>
      <c r="HS864" s="9"/>
      <c r="HT864" s="9"/>
      <c r="HU864" s="9"/>
      <c r="HV864" s="9"/>
      <c r="HW864" s="9"/>
      <c r="HX864" s="9"/>
      <c r="HY864" s="9"/>
      <c r="HZ864" s="9"/>
      <c r="IA864" s="9"/>
      <c r="IB864" s="9"/>
      <c r="IC864" s="9"/>
      <c r="ID864" s="9"/>
      <c r="IE864" s="9"/>
      <c r="IF864" s="9"/>
      <c r="IG864" s="9"/>
      <c r="IH864" s="9"/>
      <c r="II864" s="9"/>
      <c r="IJ864" s="9"/>
      <c r="IK864" s="11"/>
      <c r="IL864" s="11"/>
      <c r="IM864" s="11"/>
      <c r="IN864" s="11"/>
      <c r="IO864" s="11"/>
      <c r="IP864" s="11"/>
    </row>
    <row r="865" spans="1:249" s="3" customFormat="1" ht="12" customHeight="1">
      <c r="A865" s="26">
        <f>IF(B865="户主",COUNTIF(B$5:$B865,$B$5),"")</f>
      </c>
      <c r="B865" s="27" t="s">
        <v>22</v>
      </c>
      <c r="C865" s="27" t="s">
        <v>982</v>
      </c>
      <c r="D865" s="28">
        <v>23</v>
      </c>
      <c r="E865" s="27" t="s">
        <v>28</v>
      </c>
      <c r="F865" s="27" t="s">
        <v>93</v>
      </c>
      <c r="G865" s="27"/>
      <c r="H865" s="27" t="s">
        <v>963</v>
      </c>
      <c r="I865" s="27" t="s">
        <v>21</v>
      </c>
      <c r="J865" s="28"/>
      <c r="K865" s="24"/>
      <c r="L865" s="24"/>
      <c r="M865" s="24"/>
      <c r="N865" s="17"/>
      <c r="O865" s="36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  <c r="ES865" s="9"/>
      <c r="ET865" s="9"/>
      <c r="EU865" s="9"/>
      <c r="EV865" s="9"/>
      <c r="EW865" s="9"/>
      <c r="EX865" s="9"/>
      <c r="EY865" s="9"/>
      <c r="EZ865" s="9"/>
      <c r="FA865" s="9"/>
      <c r="FB865" s="9"/>
      <c r="FC865" s="9"/>
      <c r="FD865" s="9"/>
      <c r="FE865" s="9"/>
      <c r="FF865" s="9"/>
      <c r="FG865" s="9"/>
      <c r="FH865" s="9"/>
      <c r="FI865" s="9"/>
      <c r="FJ865" s="9"/>
      <c r="FK865" s="9"/>
      <c r="FL865" s="9"/>
      <c r="FM865" s="9"/>
      <c r="FN865" s="9"/>
      <c r="FO865" s="9"/>
      <c r="FP865" s="9"/>
      <c r="FQ865" s="9"/>
      <c r="FR865" s="9"/>
      <c r="FS865" s="9"/>
      <c r="FT865" s="9"/>
      <c r="FU865" s="9"/>
      <c r="FV865" s="9"/>
      <c r="FW865" s="9"/>
      <c r="FX865" s="9"/>
      <c r="FY865" s="9"/>
      <c r="FZ865" s="9"/>
      <c r="GA865" s="9"/>
      <c r="GB865" s="9"/>
      <c r="GC865" s="9"/>
      <c r="GD865" s="9"/>
      <c r="GE865" s="9"/>
      <c r="GF865" s="9"/>
      <c r="GG865" s="9"/>
      <c r="GH865" s="9"/>
      <c r="GI865" s="9"/>
      <c r="GJ865" s="9"/>
      <c r="GK865" s="9"/>
      <c r="GL865" s="9"/>
      <c r="GM865" s="9"/>
      <c r="GN865" s="9"/>
      <c r="GO865" s="9"/>
      <c r="GP865" s="9"/>
      <c r="GQ865" s="9"/>
      <c r="GR865" s="9"/>
      <c r="GS865" s="9"/>
      <c r="GT865" s="9"/>
      <c r="GU865" s="9"/>
      <c r="GV865" s="9"/>
      <c r="GW865" s="9"/>
      <c r="GX865" s="9"/>
      <c r="GY865" s="9"/>
      <c r="GZ865" s="9"/>
      <c r="HA865" s="9"/>
      <c r="HB865" s="9"/>
      <c r="HC865" s="9"/>
      <c r="HD865" s="9"/>
      <c r="HE865" s="9"/>
      <c r="HF865" s="9"/>
      <c r="HG865" s="9"/>
      <c r="HH865" s="9"/>
      <c r="HI865" s="9"/>
      <c r="HJ865" s="9"/>
      <c r="HK865" s="9"/>
      <c r="HL865" s="9"/>
      <c r="HM865" s="9"/>
      <c r="HN865" s="9"/>
      <c r="HO865" s="9"/>
      <c r="HP865" s="9"/>
      <c r="HQ865" s="9"/>
      <c r="HR865" s="9"/>
      <c r="HS865" s="9"/>
      <c r="HT865" s="9"/>
      <c r="HU865" s="9"/>
      <c r="HV865" s="9"/>
      <c r="HW865" s="9"/>
      <c r="HX865" s="9"/>
      <c r="HY865" s="9"/>
      <c r="HZ865" s="9"/>
      <c r="IA865" s="9"/>
      <c r="IB865" s="9"/>
      <c r="IC865" s="9"/>
      <c r="ID865" s="9"/>
      <c r="IE865" s="9"/>
      <c r="IF865" s="9"/>
      <c r="IG865" s="9"/>
      <c r="IH865" s="9"/>
      <c r="II865" s="9"/>
      <c r="IJ865" s="9"/>
      <c r="IK865" s="11"/>
      <c r="IL865" s="11"/>
      <c r="IM865" s="11"/>
      <c r="IN865" s="11"/>
      <c r="IO865" s="11"/>
    </row>
    <row r="866" spans="1:250" s="3" customFormat="1" ht="12" customHeight="1">
      <c r="A866" s="26">
        <f>IF(B866="户主",COUNTIF(B$5:$B866,$B$5),"")</f>
      </c>
      <c r="B866" s="27" t="s">
        <v>22</v>
      </c>
      <c r="C866" s="27" t="s">
        <v>983</v>
      </c>
      <c r="D866" s="24">
        <v>4</v>
      </c>
      <c r="E866" s="27" t="s">
        <v>19</v>
      </c>
      <c r="F866" s="27" t="s">
        <v>95</v>
      </c>
      <c r="G866" s="27"/>
      <c r="H866" s="27" t="s">
        <v>963</v>
      </c>
      <c r="I866" s="27" t="s">
        <v>21</v>
      </c>
      <c r="J866" s="28"/>
      <c r="K866" s="24">
        <v>3</v>
      </c>
      <c r="L866" s="24">
        <v>87</v>
      </c>
      <c r="M866" s="24"/>
      <c r="N866" s="17"/>
      <c r="O866" s="36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  <c r="ES866" s="9"/>
      <c r="ET866" s="9"/>
      <c r="EU866" s="9"/>
      <c r="EV866" s="9"/>
      <c r="EW866" s="9"/>
      <c r="EX866" s="9"/>
      <c r="EY866" s="9"/>
      <c r="EZ866" s="9"/>
      <c r="FA866" s="9"/>
      <c r="FB866" s="9"/>
      <c r="FC866" s="9"/>
      <c r="FD866" s="9"/>
      <c r="FE866" s="9"/>
      <c r="FF866" s="9"/>
      <c r="FG866" s="9"/>
      <c r="FH866" s="9"/>
      <c r="FI866" s="9"/>
      <c r="FJ866" s="9"/>
      <c r="FK866" s="9"/>
      <c r="FL866" s="9"/>
      <c r="FM866" s="9"/>
      <c r="FN866" s="9"/>
      <c r="FO866" s="9"/>
      <c r="FP866" s="9"/>
      <c r="FQ866" s="9"/>
      <c r="FR866" s="9"/>
      <c r="FS866" s="9"/>
      <c r="FT866" s="9"/>
      <c r="FU866" s="9"/>
      <c r="FV866" s="9"/>
      <c r="FW866" s="9"/>
      <c r="FX866" s="9"/>
      <c r="FY866" s="9"/>
      <c r="FZ866" s="9"/>
      <c r="GA866" s="9"/>
      <c r="GB866" s="9"/>
      <c r="GC866" s="9"/>
      <c r="GD866" s="9"/>
      <c r="GE866" s="9"/>
      <c r="GF866" s="9"/>
      <c r="GG866" s="9"/>
      <c r="GH866" s="9"/>
      <c r="GI866" s="9"/>
      <c r="GJ866" s="9"/>
      <c r="GK866" s="9"/>
      <c r="GL866" s="9"/>
      <c r="GM866" s="9"/>
      <c r="GN866" s="9"/>
      <c r="GO866" s="9"/>
      <c r="GP866" s="9"/>
      <c r="GQ866" s="9"/>
      <c r="GR866" s="9"/>
      <c r="GS866" s="9"/>
      <c r="GT866" s="9"/>
      <c r="GU866" s="9"/>
      <c r="GV866" s="9"/>
      <c r="GW866" s="9"/>
      <c r="GX866" s="9"/>
      <c r="GY866" s="9"/>
      <c r="GZ866" s="9"/>
      <c r="HA866" s="9"/>
      <c r="HB866" s="9"/>
      <c r="HC866" s="9"/>
      <c r="HD866" s="9"/>
      <c r="HE866" s="9"/>
      <c r="HF866" s="9"/>
      <c r="HG866" s="9"/>
      <c r="HH866" s="9"/>
      <c r="HI866" s="9"/>
      <c r="HJ866" s="9"/>
      <c r="HK866" s="9"/>
      <c r="HL866" s="9"/>
      <c r="HM866" s="9"/>
      <c r="HN866" s="9"/>
      <c r="HO866" s="9"/>
      <c r="HP866" s="9"/>
      <c r="HQ866" s="9"/>
      <c r="HR866" s="9"/>
      <c r="HS866" s="9"/>
      <c r="HT866" s="9"/>
      <c r="HU866" s="9"/>
      <c r="HV866" s="9"/>
      <c r="HW866" s="9"/>
      <c r="HX866" s="9"/>
      <c r="HY866" s="9"/>
      <c r="HZ866" s="9"/>
      <c r="IA866" s="9"/>
      <c r="IB866" s="9"/>
      <c r="IC866" s="9"/>
      <c r="ID866" s="9"/>
      <c r="IE866" s="9"/>
      <c r="IF866" s="9"/>
      <c r="IG866" s="9"/>
      <c r="IH866" s="9"/>
      <c r="II866" s="9"/>
      <c r="IJ866" s="9"/>
      <c r="IK866" s="11"/>
      <c r="IL866" s="11"/>
      <c r="IM866" s="11"/>
      <c r="IN866" s="11"/>
      <c r="IO866" s="11"/>
      <c r="IP866" s="11"/>
    </row>
    <row r="867" spans="1:249" s="3" customFormat="1" ht="12" customHeight="1">
      <c r="A867" s="17">
        <f>IF(B867="户主",COUNTIF($B$5:B867,$B$5),"")</f>
        <v>324</v>
      </c>
      <c r="B867" s="27" t="s">
        <v>17</v>
      </c>
      <c r="C867" s="27" t="s">
        <v>984</v>
      </c>
      <c r="D867" s="28">
        <v>78</v>
      </c>
      <c r="E867" s="27" t="s">
        <v>19</v>
      </c>
      <c r="F867" s="27" t="s">
        <v>17</v>
      </c>
      <c r="G867" s="27">
        <v>1</v>
      </c>
      <c r="H867" s="27" t="s">
        <v>977</v>
      </c>
      <c r="I867" s="27" t="s">
        <v>29</v>
      </c>
      <c r="J867" s="28">
        <f>G867*289</f>
        <v>289</v>
      </c>
      <c r="K867" s="28">
        <v>2</v>
      </c>
      <c r="L867" s="28">
        <v>58</v>
      </c>
      <c r="M867" s="28">
        <f>J867+L867</f>
        <v>347</v>
      </c>
      <c r="N867" s="27">
        <v>15</v>
      </c>
      <c r="O867" s="17">
        <f>M867*3+N867</f>
        <v>1056</v>
      </c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  <c r="GR867" s="9"/>
      <c r="GS867" s="9"/>
      <c r="GT867" s="9"/>
      <c r="GU867" s="9"/>
      <c r="GV867" s="9"/>
      <c r="GW867" s="9"/>
      <c r="GX867" s="9"/>
      <c r="GY867" s="9"/>
      <c r="GZ867" s="9"/>
      <c r="HA867" s="9"/>
      <c r="HB867" s="9"/>
      <c r="HC867" s="9"/>
      <c r="HD867" s="9"/>
      <c r="HE867" s="9"/>
      <c r="HF867" s="9"/>
      <c r="HG867" s="9"/>
      <c r="HH867" s="9"/>
      <c r="HI867" s="9"/>
      <c r="HJ867" s="9"/>
      <c r="HK867" s="9"/>
      <c r="HL867" s="9"/>
      <c r="HM867" s="9"/>
      <c r="HN867" s="9"/>
      <c r="HO867" s="9"/>
      <c r="HP867" s="9"/>
      <c r="HQ867" s="9"/>
      <c r="HR867" s="9"/>
      <c r="HS867" s="9"/>
      <c r="HT867" s="9"/>
      <c r="HU867" s="9"/>
      <c r="HV867" s="9"/>
      <c r="HW867" s="9"/>
      <c r="HX867" s="9"/>
      <c r="HY867" s="9"/>
      <c r="HZ867" s="9"/>
      <c r="IA867" s="9"/>
      <c r="IB867" s="9"/>
      <c r="IC867" s="9"/>
      <c r="ID867" s="9"/>
      <c r="IE867" s="9"/>
      <c r="IF867" s="9"/>
      <c r="IG867" s="9"/>
      <c r="IH867" s="9"/>
      <c r="II867" s="9"/>
      <c r="IJ867" s="9"/>
      <c r="IK867" s="11"/>
      <c r="IL867" s="11"/>
      <c r="IM867" s="11"/>
      <c r="IN867" s="11"/>
      <c r="IO867" s="11"/>
    </row>
    <row r="868" spans="1:249" s="3" customFormat="1" ht="12" customHeight="1">
      <c r="A868" s="17">
        <f>IF(B868="户主",COUNTIF($B$5:B868,$B$5),"")</f>
        <v>325</v>
      </c>
      <c r="B868" s="27" t="s">
        <v>17</v>
      </c>
      <c r="C868" s="27" t="s">
        <v>985</v>
      </c>
      <c r="D868" s="28">
        <v>62</v>
      </c>
      <c r="E868" s="27" t="s">
        <v>19</v>
      </c>
      <c r="F868" s="27" t="s">
        <v>17</v>
      </c>
      <c r="G868" s="27">
        <v>1</v>
      </c>
      <c r="H868" s="27" t="s">
        <v>977</v>
      </c>
      <c r="I868" s="27" t="s">
        <v>29</v>
      </c>
      <c r="J868" s="28">
        <f>G868*289</f>
        <v>289</v>
      </c>
      <c r="K868" s="28"/>
      <c r="L868" s="28"/>
      <c r="M868" s="28">
        <f>J868+L868</f>
        <v>289</v>
      </c>
      <c r="N868" s="27">
        <v>15</v>
      </c>
      <c r="O868" s="17">
        <f>M868*3+N868</f>
        <v>882</v>
      </c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  <c r="GR868" s="9"/>
      <c r="GS868" s="9"/>
      <c r="GT868" s="9"/>
      <c r="GU868" s="9"/>
      <c r="GV868" s="9"/>
      <c r="GW868" s="9"/>
      <c r="GX868" s="9"/>
      <c r="GY868" s="9"/>
      <c r="GZ868" s="9"/>
      <c r="HA868" s="9"/>
      <c r="HB868" s="9"/>
      <c r="HC868" s="9"/>
      <c r="HD868" s="9"/>
      <c r="HE868" s="9"/>
      <c r="HF868" s="9"/>
      <c r="HG868" s="9"/>
      <c r="HH868" s="9"/>
      <c r="HI868" s="9"/>
      <c r="HJ868" s="9"/>
      <c r="HK868" s="9"/>
      <c r="HL868" s="9"/>
      <c r="HM868" s="9"/>
      <c r="HN868" s="9"/>
      <c r="HO868" s="9"/>
      <c r="HP868" s="9"/>
      <c r="HQ868" s="9"/>
      <c r="HR868" s="9"/>
      <c r="HS868" s="9"/>
      <c r="HT868" s="9"/>
      <c r="HU868" s="9"/>
      <c r="HV868" s="9"/>
      <c r="HW868" s="9"/>
      <c r="HX868" s="9"/>
      <c r="HY868" s="9"/>
      <c r="HZ868" s="9"/>
      <c r="IA868" s="9"/>
      <c r="IB868" s="9"/>
      <c r="IC868" s="9"/>
      <c r="ID868" s="9"/>
      <c r="IE868" s="9"/>
      <c r="IF868" s="9"/>
      <c r="IG868" s="9"/>
      <c r="IH868" s="9"/>
      <c r="II868" s="9"/>
      <c r="IJ868" s="9"/>
      <c r="IK868" s="11"/>
      <c r="IL868" s="11"/>
      <c r="IM868" s="11"/>
      <c r="IN868" s="11"/>
      <c r="IO868" s="11"/>
    </row>
    <row r="869" spans="1:249" s="3" customFormat="1" ht="12" customHeight="1">
      <c r="A869" s="17">
        <f>IF(B869="户主",COUNTIF($B$5:B869,$B$5),"")</f>
        <v>326</v>
      </c>
      <c r="B869" s="27" t="s">
        <v>17</v>
      </c>
      <c r="C869" s="27" t="s">
        <v>986</v>
      </c>
      <c r="D869" s="24">
        <v>64</v>
      </c>
      <c r="E869" s="27" t="s">
        <v>28</v>
      </c>
      <c r="F869" s="27" t="s">
        <v>17</v>
      </c>
      <c r="G869" s="27">
        <v>2</v>
      </c>
      <c r="H869" s="27" t="s">
        <v>987</v>
      </c>
      <c r="I869" s="27" t="s">
        <v>21</v>
      </c>
      <c r="J869" s="28">
        <f>G869*245</f>
        <v>490</v>
      </c>
      <c r="K869" s="28"/>
      <c r="L869" s="28"/>
      <c r="M869" s="28">
        <f>J869+L869+L870</f>
        <v>635</v>
      </c>
      <c r="N869" s="27">
        <v>15</v>
      </c>
      <c r="O869" s="17">
        <f>M869*3+N869</f>
        <v>1920</v>
      </c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  <c r="GR869" s="9"/>
      <c r="GS869" s="9"/>
      <c r="GT869" s="9"/>
      <c r="GU869" s="9"/>
      <c r="GV869" s="9"/>
      <c r="GW869" s="9"/>
      <c r="GX869" s="9"/>
      <c r="GY869" s="9"/>
      <c r="GZ869" s="9"/>
      <c r="HA869" s="9"/>
      <c r="HB869" s="9"/>
      <c r="HC869" s="9"/>
      <c r="HD869" s="9"/>
      <c r="HE869" s="9"/>
      <c r="HF869" s="9"/>
      <c r="HG869" s="9"/>
      <c r="HH869" s="9"/>
      <c r="HI869" s="9"/>
      <c r="HJ869" s="9"/>
      <c r="HK869" s="9"/>
      <c r="HL869" s="9"/>
      <c r="HM869" s="9"/>
      <c r="HN869" s="9"/>
      <c r="HO869" s="9"/>
      <c r="HP869" s="9"/>
      <c r="HQ869" s="9"/>
      <c r="HR869" s="9"/>
      <c r="HS869" s="9"/>
      <c r="HT869" s="9"/>
      <c r="HU869" s="9"/>
      <c r="HV869" s="9"/>
      <c r="HW869" s="9"/>
      <c r="HX869" s="9"/>
      <c r="HY869" s="9"/>
      <c r="HZ869" s="9"/>
      <c r="IA869" s="9"/>
      <c r="IB869" s="9"/>
      <c r="IC869" s="9"/>
      <c r="ID869" s="9"/>
      <c r="IE869" s="9"/>
      <c r="IF869" s="9"/>
      <c r="IG869" s="9"/>
      <c r="IH869" s="9"/>
      <c r="II869" s="9"/>
      <c r="IJ869" s="9"/>
      <c r="IK869" s="11"/>
      <c r="IL869" s="11"/>
      <c r="IM869" s="11"/>
      <c r="IN869" s="11"/>
      <c r="IO869" s="11"/>
    </row>
    <row r="870" spans="1:249" s="3" customFormat="1" ht="12" customHeight="1">
      <c r="A870" s="26">
        <f>IF(B870="户主",COUNTIF(B$5:$B870,$B$5),"")</f>
      </c>
      <c r="B870" s="27" t="s">
        <v>22</v>
      </c>
      <c r="C870" s="27" t="s">
        <v>988</v>
      </c>
      <c r="D870" s="24">
        <v>34</v>
      </c>
      <c r="E870" s="27" t="s">
        <v>28</v>
      </c>
      <c r="F870" s="27" t="s">
        <v>93</v>
      </c>
      <c r="G870" s="27"/>
      <c r="H870" s="27" t="s">
        <v>987</v>
      </c>
      <c r="I870" s="27" t="s">
        <v>21</v>
      </c>
      <c r="J870" s="28"/>
      <c r="K870" s="35">
        <v>4</v>
      </c>
      <c r="L870" s="35">
        <v>145</v>
      </c>
      <c r="M870" s="28"/>
      <c r="N870" s="17"/>
      <c r="O870" s="36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  <c r="HT870" s="9"/>
      <c r="HU870" s="9"/>
      <c r="HV870" s="9"/>
      <c r="HW870" s="9"/>
      <c r="HX870" s="9"/>
      <c r="HY870" s="9"/>
      <c r="HZ870" s="9"/>
      <c r="IA870" s="9"/>
      <c r="IB870" s="9"/>
      <c r="IC870" s="9"/>
      <c r="ID870" s="9"/>
      <c r="IE870" s="9"/>
      <c r="IF870" s="9"/>
      <c r="IG870" s="9"/>
      <c r="IH870" s="9"/>
      <c r="II870" s="9"/>
      <c r="IJ870" s="9"/>
      <c r="IK870" s="11"/>
      <c r="IL870" s="11"/>
      <c r="IM870" s="11"/>
      <c r="IN870" s="11"/>
      <c r="IO870" s="11"/>
    </row>
    <row r="871" spans="1:249" s="3" customFormat="1" ht="12" customHeight="1">
      <c r="A871" s="17">
        <f>IF(B871="户主",COUNTIF($B$5:B871,$B$5),"")</f>
        <v>327</v>
      </c>
      <c r="B871" s="27" t="s">
        <v>17</v>
      </c>
      <c r="C871" s="27" t="s">
        <v>989</v>
      </c>
      <c r="D871" s="24">
        <v>52</v>
      </c>
      <c r="E871" s="27" t="s">
        <v>28</v>
      </c>
      <c r="F871" s="27" t="s">
        <v>17</v>
      </c>
      <c r="G871" s="28">
        <v>1</v>
      </c>
      <c r="H871" s="27" t="s">
        <v>987</v>
      </c>
      <c r="I871" s="27" t="s">
        <v>21</v>
      </c>
      <c r="J871" s="28">
        <f>G871*245</f>
        <v>245</v>
      </c>
      <c r="K871" s="24"/>
      <c r="L871" s="24"/>
      <c r="M871" s="28">
        <f>J871+L871</f>
        <v>245</v>
      </c>
      <c r="N871" s="17">
        <v>15</v>
      </c>
      <c r="O871" s="17">
        <f>M871*3+N871</f>
        <v>750</v>
      </c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  <c r="ES871" s="9"/>
      <c r="ET871" s="9"/>
      <c r="EU871" s="9"/>
      <c r="EV871" s="9"/>
      <c r="EW871" s="9"/>
      <c r="EX871" s="9"/>
      <c r="EY871" s="9"/>
      <c r="EZ871" s="9"/>
      <c r="FA871" s="9"/>
      <c r="FB871" s="9"/>
      <c r="FC871" s="9"/>
      <c r="FD871" s="9"/>
      <c r="FE871" s="9"/>
      <c r="FF871" s="9"/>
      <c r="FG871" s="9"/>
      <c r="FH871" s="9"/>
      <c r="FI871" s="9"/>
      <c r="FJ871" s="9"/>
      <c r="FK871" s="9"/>
      <c r="FL871" s="9"/>
      <c r="FM871" s="9"/>
      <c r="FN871" s="9"/>
      <c r="FO871" s="9"/>
      <c r="FP871" s="9"/>
      <c r="FQ871" s="9"/>
      <c r="FR871" s="9"/>
      <c r="FS871" s="9"/>
      <c r="FT871" s="9"/>
      <c r="FU871" s="9"/>
      <c r="FV871" s="9"/>
      <c r="FW871" s="9"/>
      <c r="FX871" s="9"/>
      <c r="FY871" s="9"/>
      <c r="FZ871" s="9"/>
      <c r="GA871" s="9"/>
      <c r="GB871" s="9"/>
      <c r="GC871" s="9"/>
      <c r="GD871" s="9"/>
      <c r="GE871" s="9"/>
      <c r="GF871" s="9"/>
      <c r="GG871" s="9"/>
      <c r="GH871" s="9"/>
      <c r="GI871" s="9"/>
      <c r="GJ871" s="9"/>
      <c r="GK871" s="9"/>
      <c r="GL871" s="9"/>
      <c r="GM871" s="9"/>
      <c r="GN871" s="9"/>
      <c r="GO871" s="9"/>
      <c r="GP871" s="9"/>
      <c r="GQ871" s="9"/>
      <c r="GR871" s="9"/>
      <c r="GS871" s="9"/>
      <c r="GT871" s="9"/>
      <c r="GU871" s="9"/>
      <c r="GV871" s="9"/>
      <c r="GW871" s="9"/>
      <c r="GX871" s="9"/>
      <c r="GY871" s="9"/>
      <c r="GZ871" s="9"/>
      <c r="HA871" s="9"/>
      <c r="HB871" s="9"/>
      <c r="HC871" s="9"/>
      <c r="HD871" s="9"/>
      <c r="HE871" s="9"/>
      <c r="HF871" s="9"/>
      <c r="HG871" s="9"/>
      <c r="HH871" s="9"/>
      <c r="HI871" s="9"/>
      <c r="HJ871" s="9"/>
      <c r="HK871" s="9"/>
      <c r="HL871" s="9"/>
      <c r="HM871" s="9"/>
      <c r="HN871" s="9"/>
      <c r="HO871" s="9"/>
      <c r="HP871" s="9"/>
      <c r="HQ871" s="9"/>
      <c r="HR871" s="9"/>
      <c r="HS871" s="9"/>
      <c r="HT871" s="9"/>
      <c r="HU871" s="9"/>
      <c r="HV871" s="9"/>
      <c r="HW871" s="9"/>
      <c r="HX871" s="9"/>
      <c r="HY871" s="9"/>
      <c r="HZ871" s="9"/>
      <c r="IA871" s="9"/>
      <c r="IB871" s="9"/>
      <c r="IC871" s="9"/>
      <c r="ID871" s="9"/>
      <c r="IE871" s="9"/>
      <c r="IF871" s="9"/>
      <c r="IG871" s="9"/>
      <c r="IH871" s="9"/>
      <c r="II871" s="9"/>
      <c r="IJ871" s="9"/>
      <c r="IK871" s="11"/>
      <c r="IL871" s="11"/>
      <c r="IM871" s="11"/>
      <c r="IN871" s="11"/>
      <c r="IO871" s="11"/>
    </row>
    <row r="872" spans="1:250" s="3" customFormat="1" ht="12" customHeight="1">
      <c r="A872" s="17">
        <f>IF(B872="户主",COUNTIF($B$5:B872,$B$5),"")</f>
        <v>328</v>
      </c>
      <c r="B872" s="27" t="s">
        <v>17</v>
      </c>
      <c r="C872" s="27" t="s">
        <v>990</v>
      </c>
      <c r="D872" s="24">
        <v>58</v>
      </c>
      <c r="E872" s="27" t="s">
        <v>28</v>
      </c>
      <c r="F872" s="27" t="s">
        <v>17</v>
      </c>
      <c r="G872" s="27">
        <v>1</v>
      </c>
      <c r="H872" s="27" t="s">
        <v>937</v>
      </c>
      <c r="I872" s="22" t="s">
        <v>29</v>
      </c>
      <c r="J872" s="17">
        <f>G872*289</f>
        <v>289</v>
      </c>
      <c r="K872" s="24"/>
      <c r="L872" s="24"/>
      <c r="M872" s="28">
        <f>J872+L872</f>
        <v>289</v>
      </c>
      <c r="N872" s="17">
        <v>15</v>
      </c>
      <c r="O872" s="17">
        <f>M872*3+N872</f>
        <v>882</v>
      </c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  <c r="ES872" s="9"/>
      <c r="ET872" s="9"/>
      <c r="EU872" s="9"/>
      <c r="EV872" s="9"/>
      <c r="EW872" s="9"/>
      <c r="EX872" s="9"/>
      <c r="EY872" s="9"/>
      <c r="EZ872" s="9"/>
      <c r="FA872" s="9"/>
      <c r="FB872" s="9"/>
      <c r="FC872" s="9"/>
      <c r="FD872" s="9"/>
      <c r="FE872" s="9"/>
      <c r="FF872" s="9"/>
      <c r="FG872" s="9"/>
      <c r="FH872" s="9"/>
      <c r="FI872" s="9"/>
      <c r="FJ872" s="9"/>
      <c r="FK872" s="9"/>
      <c r="FL872" s="9"/>
      <c r="FM872" s="9"/>
      <c r="FN872" s="9"/>
      <c r="FO872" s="9"/>
      <c r="FP872" s="9"/>
      <c r="FQ872" s="9"/>
      <c r="FR872" s="9"/>
      <c r="FS872" s="9"/>
      <c r="FT872" s="9"/>
      <c r="FU872" s="9"/>
      <c r="FV872" s="9"/>
      <c r="FW872" s="9"/>
      <c r="FX872" s="9"/>
      <c r="FY872" s="9"/>
      <c r="FZ872" s="9"/>
      <c r="GA872" s="9"/>
      <c r="GB872" s="9"/>
      <c r="GC872" s="9"/>
      <c r="GD872" s="9"/>
      <c r="GE872" s="9"/>
      <c r="GF872" s="9"/>
      <c r="GG872" s="9"/>
      <c r="GH872" s="9"/>
      <c r="GI872" s="9"/>
      <c r="GJ872" s="9"/>
      <c r="GK872" s="9"/>
      <c r="GL872" s="9"/>
      <c r="GM872" s="9"/>
      <c r="GN872" s="9"/>
      <c r="GO872" s="9"/>
      <c r="GP872" s="9"/>
      <c r="GQ872" s="9"/>
      <c r="GR872" s="9"/>
      <c r="GS872" s="9"/>
      <c r="GT872" s="9"/>
      <c r="GU872" s="9"/>
      <c r="GV872" s="9"/>
      <c r="GW872" s="9"/>
      <c r="GX872" s="9"/>
      <c r="GY872" s="9"/>
      <c r="GZ872" s="9"/>
      <c r="HA872" s="9"/>
      <c r="HB872" s="9"/>
      <c r="HC872" s="9"/>
      <c r="HD872" s="9"/>
      <c r="HE872" s="9"/>
      <c r="HF872" s="9"/>
      <c r="HG872" s="9"/>
      <c r="HH872" s="9"/>
      <c r="HI872" s="9"/>
      <c r="HJ872" s="9"/>
      <c r="HK872" s="9"/>
      <c r="HL872" s="9"/>
      <c r="HM872" s="9"/>
      <c r="HN872" s="9"/>
      <c r="HO872" s="9"/>
      <c r="HP872" s="9"/>
      <c r="HQ872" s="9"/>
      <c r="HR872" s="9"/>
      <c r="HS872" s="9"/>
      <c r="HT872" s="9"/>
      <c r="HU872" s="9"/>
      <c r="HV872" s="9"/>
      <c r="HW872" s="9"/>
      <c r="HX872" s="9"/>
      <c r="HY872" s="9"/>
      <c r="HZ872" s="9"/>
      <c r="IA872" s="9"/>
      <c r="IB872" s="9"/>
      <c r="IC872" s="9"/>
      <c r="ID872" s="9"/>
      <c r="IE872" s="9"/>
      <c r="IF872" s="9"/>
      <c r="IG872" s="9"/>
      <c r="IH872" s="9"/>
      <c r="II872" s="9"/>
      <c r="IJ872" s="9"/>
      <c r="IK872" s="11"/>
      <c r="IL872" s="11"/>
      <c r="IM872" s="11"/>
      <c r="IN872" s="11"/>
      <c r="IO872" s="11"/>
      <c r="IP872" s="11"/>
    </row>
    <row r="873" spans="1:249" s="3" customFormat="1" ht="12" customHeight="1">
      <c r="A873" s="17">
        <f>IF(B873="户主",COUNTIF($B$5:B873,$B$5),"")</f>
        <v>329</v>
      </c>
      <c r="B873" s="27" t="s">
        <v>17</v>
      </c>
      <c r="C873" s="27" t="s">
        <v>991</v>
      </c>
      <c r="D873" s="28">
        <v>62</v>
      </c>
      <c r="E873" s="27" t="s">
        <v>28</v>
      </c>
      <c r="F873" s="27" t="s">
        <v>17</v>
      </c>
      <c r="G873" s="27">
        <v>3</v>
      </c>
      <c r="H873" s="27" t="s">
        <v>963</v>
      </c>
      <c r="I873" s="27" t="s">
        <v>32</v>
      </c>
      <c r="J873" s="28">
        <f>G873*130</f>
        <v>390</v>
      </c>
      <c r="K873" s="24"/>
      <c r="L873" s="24"/>
      <c r="M873" s="28">
        <f>J873+L873+L874+L875</f>
        <v>390</v>
      </c>
      <c r="N873" s="17">
        <v>15</v>
      </c>
      <c r="O873" s="17">
        <f>M873*3+N873</f>
        <v>1185</v>
      </c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  <c r="ES873" s="9"/>
      <c r="ET873" s="9"/>
      <c r="EU873" s="9"/>
      <c r="EV873" s="9"/>
      <c r="EW873" s="9"/>
      <c r="EX873" s="9"/>
      <c r="EY873" s="9"/>
      <c r="EZ873" s="9"/>
      <c r="FA873" s="9"/>
      <c r="FB873" s="9"/>
      <c r="FC873" s="9"/>
      <c r="FD873" s="9"/>
      <c r="FE873" s="9"/>
      <c r="FF873" s="9"/>
      <c r="FG873" s="9"/>
      <c r="FH873" s="9"/>
      <c r="FI873" s="9"/>
      <c r="FJ873" s="9"/>
      <c r="FK873" s="9"/>
      <c r="FL873" s="9"/>
      <c r="FM873" s="9"/>
      <c r="FN873" s="9"/>
      <c r="FO873" s="9"/>
      <c r="FP873" s="9"/>
      <c r="FQ873" s="9"/>
      <c r="FR873" s="9"/>
      <c r="FS873" s="9"/>
      <c r="FT873" s="9"/>
      <c r="FU873" s="9"/>
      <c r="FV873" s="9"/>
      <c r="FW873" s="9"/>
      <c r="FX873" s="9"/>
      <c r="FY873" s="9"/>
      <c r="FZ873" s="9"/>
      <c r="GA873" s="9"/>
      <c r="GB873" s="9"/>
      <c r="GC873" s="9"/>
      <c r="GD873" s="9"/>
      <c r="GE873" s="9"/>
      <c r="GF873" s="9"/>
      <c r="GG873" s="9"/>
      <c r="GH873" s="9"/>
      <c r="GI873" s="9"/>
      <c r="GJ873" s="9"/>
      <c r="GK873" s="9"/>
      <c r="GL873" s="9"/>
      <c r="GM873" s="9"/>
      <c r="GN873" s="9"/>
      <c r="GO873" s="9"/>
      <c r="GP873" s="9"/>
      <c r="GQ873" s="9"/>
      <c r="GR873" s="9"/>
      <c r="GS873" s="9"/>
      <c r="GT873" s="9"/>
      <c r="GU873" s="9"/>
      <c r="GV873" s="9"/>
      <c r="GW873" s="9"/>
      <c r="GX873" s="9"/>
      <c r="GY873" s="9"/>
      <c r="GZ873" s="9"/>
      <c r="HA873" s="9"/>
      <c r="HB873" s="9"/>
      <c r="HC873" s="9"/>
      <c r="HD873" s="9"/>
      <c r="HE873" s="9"/>
      <c r="HF873" s="9"/>
      <c r="HG873" s="9"/>
      <c r="HH873" s="9"/>
      <c r="HI873" s="9"/>
      <c r="HJ873" s="9"/>
      <c r="HK873" s="9"/>
      <c r="HL873" s="9"/>
      <c r="HM873" s="9"/>
      <c r="HN873" s="9"/>
      <c r="HO873" s="9"/>
      <c r="HP873" s="9"/>
      <c r="HQ873" s="9"/>
      <c r="HR873" s="9"/>
      <c r="HS873" s="9"/>
      <c r="HT873" s="9"/>
      <c r="HU873" s="9"/>
      <c r="HV873" s="9"/>
      <c r="HW873" s="9"/>
      <c r="HX873" s="9"/>
      <c r="HY873" s="9"/>
      <c r="HZ873" s="9"/>
      <c r="IA873" s="9"/>
      <c r="IB873" s="9"/>
      <c r="IC873" s="9"/>
      <c r="ID873" s="9"/>
      <c r="IE873" s="9"/>
      <c r="IF873" s="9"/>
      <c r="IG873" s="9"/>
      <c r="IH873" s="9"/>
      <c r="II873" s="9"/>
      <c r="IJ873" s="9"/>
      <c r="IK873" s="11"/>
      <c r="IL873" s="11"/>
      <c r="IM873" s="11"/>
      <c r="IN873" s="11"/>
      <c r="IO873" s="11"/>
    </row>
    <row r="874" spans="1:249" s="3" customFormat="1" ht="12" customHeight="1">
      <c r="A874" s="26">
        <f>IF(B874="户主",COUNTIF(B$5:$B874,$B$5),"")</f>
      </c>
      <c r="B874" s="27" t="s">
        <v>22</v>
      </c>
      <c r="C874" s="27" t="s">
        <v>992</v>
      </c>
      <c r="D874" s="28">
        <v>56</v>
      </c>
      <c r="E874" s="27" t="s">
        <v>19</v>
      </c>
      <c r="F874" s="27" t="s">
        <v>66</v>
      </c>
      <c r="G874" s="27"/>
      <c r="H874" s="27" t="s">
        <v>963</v>
      </c>
      <c r="I874" s="27" t="s">
        <v>32</v>
      </c>
      <c r="J874" s="28"/>
      <c r="K874" s="24"/>
      <c r="L874" s="24"/>
      <c r="M874" s="28"/>
      <c r="N874" s="17"/>
      <c r="O874" s="36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  <c r="ES874" s="9"/>
      <c r="ET874" s="9"/>
      <c r="EU874" s="9"/>
      <c r="EV874" s="9"/>
      <c r="EW874" s="9"/>
      <c r="EX874" s="9"/>
      <c r="EY874" s="9"/>
      <c r="EZ874" s="9"/>
      <c r="FA874" s="9"/>
      <c r="FB874" s="9"/>
      <c r="FC874" s="9"/>
      <c r="FD874" s="9"/>
      <c r="FE874" s="9"/>
      <c r="FF874" s="9"/>
      <c r="FG874" s="9"/>
      <c r="FH874" s="9"/>
      <c r="FI874" s="9"/>
      <c r="FJ874" s="9"/>
      <c r="FK874" s="9"/>
      <c r="FL874" s="9"/>
      <c r="FM874" s="9"/>
      <c r="FN874" s="9"/>
      <c r="FO874" s="9"/>
      <c r="FP874" s="9"/>
      <c r="FQ874" s="9"/>
      <c r="FR874" s="9"/>
      <c r="FS874" s="9"/>
      <c r="FT874" s="9"/>
      <c r="FU874" s="9"/>
      <c r="FV874" s="9"/>
      <c r="FW874" s="9"/>
      <c r="FX874" s="9"/>
      <c r="FY874" s="9"/>
      <c r="FZ874" s="9"/>
      <c r="GA874" s="9"/>
      <c r="GB874" s="9"/>
      <c r="GC874" s="9"/>
      <c r="GD874" s="9"/>
      <c r="GE874" s="9"/>
      <c r="GF874" s="9"/>
      <c r="GG874" s="9"/>
      <c r="GH874" s="9"/>
      <c r="GI874" s="9"/>
      <c r="GJ874" s="9"/>
      <c r="GK874" s="9"/>
      <c r="GL874" s="9"/>
      <c r="GM874" s="9"/>
      <c r="GN874" s="9"/>
      <c r="GO874" s="9"/>
      <c r="GP874" s="9"/>
      <c r="GQ874" s="9"/>
      <c r="GR874" s="9"/>
      <c r="GS874" s="9"/>
      <c r="GT874" s="9"/>
      <c r="GU874" s="9"/>
      <c r="GV874" s="9"/>
      <c r="GW874" s="9"/>
      <c r="GX874" s="9"/>
      <c r="GY874" s="9"/>
      <c r="GZ874" s="9"/>
      <c r="HA874" s="9"/>
      <c r="HB874" s="9"/>
      <c r="HC874" s="9"/>
      <c r="HD874" s="9"/>
      <c r="HE874" s="9"/>
      <c r="HF874" s="9"/>
      <c r="HG874" s="9"/>
      <c r="HH874" s="9"/>
      <c r="HI874" s="9"/>
      <c r="HJ874" s="9"/>
      <c r="HK874" s="9"/>
      <c r="HL874" s="9"/>
      <c r="HM874" s="9"/>
      <c r="HN874" s="9"/>
      <c r="HO874" s="9"/>
      <c r="HP874" s="9"/>
      <c r="HQ874" s="9"/>
      <c r="HR874" s="9"/>
      <c r="HS874" s="9"/>
      <c r="HT874" s="9"/>
      <c r="HU874" s="9"/>
      <c r="HV874" s="9"/>
      <c r="HW874" s="9"/>
      <c r="HX874" s="9"/>
      <c r="HY874" s="9"/>
      <c r="HZ874" s="9"/>
      <c r="IA874" s="9"/>
      <c r="IB874" s="9"/>
      <c r="IC874" s="9"/>
      <c r="ID874" s="9"/>
      <c r="IE874" s="9"/>
      <c r="IF874" s="9"/>
      <c r="IG874" s="9"/>
      <c r="IH874" s="9"/>
      <c r="II874" s="9"/>
      <c r="IJ874" s="9"/>
      <c r="IK874" s="11"/>
      <c r="IL874" s="11"/>
      <c r="IM874" s="11"/>
      <c r="IN874" s="11"/>
      <c r="IO874" s="11"/>
    </row>
    <row r="875" spans="1:249" s="3" customFormat="1" ht="12" customHeight="1">
      <c r="A875" s="26">
        <f>IF(B875="户主",COUNTIF(B$5:$B875,$B$5),"")</f>
      </c>
      <c r="B875" s="27" t="s">
        <v>22</v>
      </c>
      <c r="C875" s="27" t="s">
        <v>993</v>
      </c>
      <c r="D875" s="28">
        <v>30</v>
      </c>
      <c r="E875" s="27" t="s">
        <v>28</v>
      </c>
      <c r="F875" s="27" t="s">
        <v>34</v>
      </c>
      <c r="G875" s="27"/>
      <c r="H875" s="27" t="s">
        <v>963</v>
      </c>
      <c r="I875" s="27" t="s">
        <v>32</v>
      </c>
      <c r="J875" s="28"/>
      <c r="K875" s="35"/>
      <c r="L875" s="35"/>
      <c r="M875" s="28"/>
      <c r="N875" s="17"/>
      <c r="O875" s="36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  <c r="ES875" s="9"/>
      <c r="ET875" s="9"/>
      <c r="EU875" s="9"/>
      <c r="EV875" s="9"/>
      <c r="EW875" s="9"/>
      <c r="EX875" s="9"/>
      <c r="EY875" s="9"/>
      <c r="EZ875" s="9"/>
      <c r="FA875" s="9"/>
      <c r="FB875" s="9"/>
      <c r="FC875" s="9"/>
      <c r="FD875" s="9"/>
      <c r="FE875" s="9"/>
      <c r="FF875" s="9"/>
      <c r="FG875" s="9"/>
      <c r="FH875" s="9"/>
      <c r="FI875" s="9"/>
      <c r="FJ875" s="9"/>
      <c r="FK875" s="9"/>
      <c r="FL875" s="9"/>
      <c r="FM875" s="9"/>
      <c r="FN875" s="9"/>
      <c r="FO875" s="9"/>
      <c r="FP875" s="9"/>
      <c r="FQ875" s="9"/>
      <c r="FR875" s="9"/>
      <c r="FS875" s="9"/>
      <c r="FT875" s="9"/>
      <c r="FU875" s="9"/>
      <c r="FV875" s="9"/>
      <c r="FW875" s="9"/>
      <c r="FX875" s="9"/>
      <c r="FY875" s="9"/>
      <c r="FZ875" s="9"/>
      <c r="GA875" s="9"/>
      <c r="GB875" s="9"/>
      <c r="GC875" s="9"/>
      <c r="GD875" s="9"/>
      <c r="GE875" s="9"/>
      <c r="GF875" s="9"/>
      <c r="GG875" s="9"/>
      <c r="GH875" s="9"/>
      <c r="GI875" s="9"/>
      <c r="GJ875" s="9"/>
      <c r="GK875" s="9"/>
      <c r="GL875" s="9"/>
      <c r="GM875" s="9"/>
      <c r="GN875" s="9"/>
      <c r="GO875" s="9"/>
      <c r="GP875" s="9"/>
      <c r="GQ875" s="9"/>
      <c r="GR875" s="9"/>
      <c r="GS875" s="9"/>
      <c r="GT875" s="9"/>
      <c r="GU875" s="9"/>
      <c r="GV875" s="9"/>
      <c r="GW875" s="9"/>
      <c r="GX875" s="9"/>
      <c r="GY875" s="9"/>
      <c r="GZ875" s="9"/>
      <c r="HA875" s="9"/>
      <c r="HB875" s="9"/>
      <c r="HC875" s="9"/>
      <c r="HD875" s="9"/>
      <c r="HE875" s="9"/>
      <c r="HF875" s="9"/>
      <c r="HG875" s="9"/>
      <c r="HH875" s="9"/>
      <c r="HI875" s="9"/>
      <c r="HJ875" s="9"/>
      <c r="HK875" s="9"/>
      <c r="HL875" s="9"/>
      <c r="HM875" s="9"/>
      <c r="HN875" s="9"/>
      <c r="HO875" s="9"/>
      <c r="HP875" s="9"/>
      <c r="HQ875" s="9"/>
      <c r="HR875" s="9"/>
      <c r="HS875" s="9"/>
      <c r="HT875" s="9"/>
      <c r="HU875" s="9"/>
      <c r="HV875" s="9"/>
      <c r="HW875" s="9"/>
      <c r="HX875" s="9"/>
      <c r="HY875" s="9"/>
      <c r="HZ875" s="9"/>
      <c r="IA875" s="9"/>
      <c r="IB875" s="9"/>
      <c r="IC875" s="9"/>
      <c r="ID875" s="9"/>
      <c r="IE875" s="9"/>
      <c r="IF875" s="9"/>
      <c r="IG875" s="9"/>
      <c r="IH875" s="9"/>
      <c r="II875" s="9"/>
      <c r="IJ875" s="9"/>
      <c r="IK875" s="11"/>
      <c r="IL875" s="11"/>
      <c r="IM875" s="11"/>
      <c r="IN875" s="11"/>
      <c r="IO875" s="11"/>
    </row>
    <row r="876" spans="1:249" s="2" customFormat="1" ht="12" customHeight="1">
      <c r="A876" s="17" t="s">
        <v>994</v>
      </c>
      <c r="B876" s="17"/>
      <c r="C876" s="17"/>
      <c r="D876" s="24"/>
      <c r="E876" s="17"/>
      <c r="F876" s="17"/>
      <c r="G876" s="17">
        <f>SUM(G5:G875)</f>
        <v>871</v>
      </c>
      <c r="H876" s="17"/>
      <c r="I876" s="17"/>
      <c r="J876" s="17">
        <f>SUM(J5:J875)</f>
        <v>203170</v>
      </c>
      <c r="K876" s="17"/>
      <c r="L876" s="17">
        <f>SUM(L5:L875)</f>
        <v>34985</v>
      </c>
      <c r="M876" s="17">
        <f>SUM(M5:M875)</f>
        <v>238155</v>
      </c>
      <c r="N876" s="17">
        <f>SUM(N5:N875)</f>
        <v>4935</v>
      </c>
      <c r="O876" s="17">
        <f>SUM(O5:O875)</f>
        <v>719400</v>
      </c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  <c r="FH876" s="9"/>
      <c r="FI876" s="9"/>
      <c r="FJ876" s="9"/>
      <c r="FK876" s="9"/>
      <c r="FL876" s="9"/>
      <c r="FM876" s="9"/>
      <c r="FN876" s="9"/>
      <c r="FO876" s="9"/>
      <c r="FP876" s="9"/>
      <c r="FQ876" s="9"/>
      <c r="FR876" s="9"/>
      <c r="FS876" s="9"/>
      <c r="FT876" s="9"/>
      <c r="FU876" s="9"/>
      <c r="FV876" s="9"/>
      <c r="FW876" s="9"/>
      <c r="FX876" s="9"/>
      <c r="FY876" s="9"/>
      <c r="FZ876" s="9"/>
      <c r="GA876" s="9"/>
      <c r="GB876" s="9"/>
      <c r="GC876" s="9"/>
      <c r="GD876" s="9"/>
      <c r="GE876" s="9"/>
      <c r="GF876" s="9"/>
      <c r="GG876" s="9"/>
      <c r="GH876" s="9"/>
      <c r="GI876" s="9"/>
      <c r="GJ876" s="9"/>
      <c r="GK876" s="9"/>
      <c r="GL876" s="9"/>
      <c r="GM876" s="9"/>
      <c r="GN876" s="9"/>
      <c r="GO876" s="9"/>
      <c r="GP876" s="9"/>
      <c r="GQ876" s="9"/>
      <c r="GR876" s="9"/>
      <c r="GS876" s="9"/>
      <c r="GT876" s="9"/>
      <c r="GU876" s="9"/>
      <c r="GV876" s="9"/>
      <c r="GW876" s="9"/>
      <c r="GX876" s="9"/>
      <c r="GY876" s="9"/>
      <c r="GZ876" s="9"/>
      <c r="HA876" s="9"/>
      <c r="HB876" s="9"/>
      <c r="HC876" s="9"/>
      <c r="HD876" s="9"/>
      <c r="HE876" s="9"/>
      <c r="HF876" s="9"/>
      <c r="HG876" s="9"/>
      <c r="HH876" s="9"/>
      <c r="HI876" s="9"/>
      <c r="HJ876" s="9"/>
      <c r="HK876" s="9"/>
      <c r="HL876" s="9"/>
      <c r="HM876" s="9"/>
      <c r="HN876" s="9"/>
      <c r="HO876" s="9"/>
      <c r="HP876" s="9"/>
      <c r="HQ876" s="9"/>
      <c r="HR876" s="9"/>
      <c r="HS876" s="9"/>
      <c r="HT876" s="9"/>
      <c r="HU876" s="9"/>
      <c r="HV876" s="9"/>
      <c r="HW876" s="9"/>
      <c r="HX876" s="9"/>
      <c r="HY876" s="9"/>
      <c r="HZ876" s="9"/>
      <c r="IA876" s="9"/>
      <c r="IB876" s="9"/>
      <c r="IC876" s="9"/>
      <c r="ID876" s="9"/>
      <c r="IE876" s="9"/>
      <c r="IF876" s="9"/>
      <c r="IG876" s="9"/>
      <c r="IH876" s="9"/>
      <c r="II876" s="9"/>
      <c r="IJ876" s="9"/>
      <c r="IK876" s="11"/>
      <c r="IL876" s="11"/>
      <c r="IM876" s="11"/>
      <c r="IN876" s="11"/>
      <c r="IO876" s="11"/>
    </row>
  </sheetData>
  <sheetProtection/>
  <mergeCells count="16">
    <mergeCell ref="A1:O1"/>
    <mergeCell ref="A2:O2"/>
    <mergeCell ref="K3:L3"/>
    <mergeCell ref="A876:C876"/>
    <mergeCell ref="A3:A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B3:C4"/>
  </mergeCells>
  <printOptions/>
  <pageMargins left="0.75" right="0.47" top="0.98" bottom="0.98" header="0.51" footer="0.51"/>
  <pageSetup horizontalDpi="600" verticalDpi="600" orientation="landscape" paperSize="9"/>
  <headerFooter>
    <oddFooter>&amp;C第 &amp;P 页</oddFooter>
  </headerFooter>
  <ignoredErrors>
    <ignoredError sqref="J2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2018-06-30T04:07:16Z</cp:lastPrinted>
  <dcterms:created xsi:type="dcterms:W3CDTF">2013-01-31T03:30:29Z</dcterms:created>
  <dcterms:modified xsi:type="dcterms:W3CDTF">2018-09-28T08:33:57Z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